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activeTab="2"/>
  </bookViews>
  <sheets>
    <sheet name="Câmara" sheetId="1" r:id="rId1"/>
    <sheet name="Gabinete" sheetId="2" r:id="rId2"/>
    <sheet name="Adm" sheetId="3" r:id="rId3"/>
    <sheet name="SMEC" sheetId="4" r:id="rId4"/>
    <sheet name="Dpto Assist.Social" sheetId="5" r:id="rId5"/>
    <sheet name="Agricultura" sheetId="6" r:id="rId6"/>
    <sheet name="Sec. Saúde" sheetId="7" r:id="rId7"/>
    <sheet name="Obras" sheetId="8" r:id="rId8"/>
    <sheet name="Sec. Desenvolvimento" sheetId="9" r:id="rId9"/>
    <sheet name="TOTAIS GERAIS PPA" sheetId="10" r:id="rId10"/>
  </sheets>
  <definedNames>
    <definedName name="ESTIMATIVA_TOTAL">'TOTAIS GERAIS PPA'!$D$13</definedName>
  </definedNames>
  <calcPr calcId="125725" iterateDelta="1E-4"/>
  <fileRecoveryPr repairLoad="1"/>
</workbook>
</file>

<file path=xl/calcChain.xml><?xml version="1.0" encoding="utf-8"?>
<calcChain xmlns="http://schemas.openxmlformats.org/spreadsheetml/2006/main">
  <c r="F32" i="9"/>
  <c r="F21"/>
  <c r="F33" s="1"/>
  <c r="D12" i="10" s="1"/>
  <c r="F13" i="9"/>
  <c r="F40" i="8"/>
  <c r="F32"/>
  <c r="F41" s="1"/>
  <c r="D11" i="10" s="1"/>
  <c r="F16" i="8"/>
  <c r="F38" i="7"/>
  <c r="F31"/>
  <c r="F39" s="1"/>
  <c r="D10" i="10" s="1"/>
  <c r="F13" i="7"/>
  <c r="F62" i="6"/>
  <c r="F55"/>
  <c r="F63" s="1"/>
  <c r="F48"/>
  <c r="F41"/>
  <c r="F33"/>
  <c r="F24"/>
  <c r="F25" s="1"/>
  <c r="F16"/>
  <c r="F37" i="5"/>
  <c r="F30"/>
  <c r="F38" s="1"/>
  <c r="D8" i="10" s="1"/>
  <c r="F18" i="5"/>
  <c r="F83" i="4"/>
  <c r="F74"/>
  <c r="F84" s="1"/>
  <c r="D7" i="10" s="1"/>
  <c r="F64" i="4"/>
  <c r="F56"/>
  <c r="F47"/>
  <c r="F39"/>
  <c r="F29"/>
  <c r="F12"/>
  <c r="F30" i="3"/>
  <c r="F37" s="1"/>
  <c r="D6" i="10" s="1"/>
  <c r="F22" i="3"/>
  <c r="F15"/>
  <c r="F19" i="2"/>
  <c r="F20" s="1"/>
  <c r="D5" i="10" s="1"/>
  <c r="F26" i="1"/>
  <c r="F27" s="1"/>
  <c r="D4" i="10" s="1"/>
  <c r="F18" i="1"/>
  <c r="F64" i="6" l="1"/>
  <c r="D9" i="10" s="1"/>
  <c r="H9" l="1"/>
  <c r="D13"/>
  <c r="D16" l="1"/>
  <c r="D17" s="1"/>
  <c r="H4"/>
  <c r="H7"/>
  <c r="H11"/>
  <c r="H8"/>
  <c r="H12"/>
  <c r="H5"/>
  <c r="H6"/>
  <c r="H10"/>
  <c r="H13" l="1"/>
</calcChain>
</file>

<file path=xl/sharedStrings.xml><?xml version="1.0" encoding="utf-8"?>
<sst xmlns="http://schemas.openxmlformats.org/spreadsheetml/2006/main" count="884" uniqueCount="351">
  <si>
    <t>Prefeitura Municipal de Santo Antônio do Planalto</t>
  </si>
  <si>
    <t>LEI DE DIRETRIZES ORÇAMENTÁRIAS -  2017</t>
  </si>
  <si>
    <t>Câmara de Vereadores</t>
  </si>
  <si>
    <t>Programa: 0001 - Execução da Ação Legislativa</t>
  </si>
  <si>
    <t>Objetivo: Promover condições para que os parlamentares desenvolvam suas atividades legislativas</t>
  </si>
  <si>
    <t>Indicador</t>
  </si>
  <si>
    <t>Unidade de Medida</t>
  </si>
  <si>
    <t>Ações e atividades  realizadas</t>
  </si>
  <si>
    <t>%</t>
  </si>
  <si>
    <t>Valor</t>
  </si>
  <si>
    <t>Ação</t>
  </si>
  <si>
    <t>Descrição da Ação</t>
  </si>
  <si>
    <t>Produto</t>
  </si>
  <si>
    <t>Meta</t>
  </si>
  <si>
    <t>Unidade</t>
  </si>
  <si>
    <t>Aquisição de móveis, equipamentos de informática, computadores, impressoras, copiadoras, equipamentos de videomonitoramento, internet, audiovisuais, multimídia, notebook, tablet, celulares e demais equipamentos visando adequar as necessidades funcionais.</t>
  </si>
  <si>
    <t>bens adquiridos</t>
  </si>
  <si>
    <t>equipamentos</t>
  </si>
  <si>
    <t>Construção do prédio para a Câmara de Vereadores</t>
  </si>
  <si>
    <t>bens construídos</t>
  </si>
  <si>
    <t>m2</t>
  </si>
  <si>
    <t>Manutenção dos subsídios dos vereadores e vencimentos e vantagens dos servidores e assessores, bem como despesas de deslocamento e diárias.</t>
  </si>
  <si>
    <t>folha e despesas dos vereadores e servidos mantidas</t>
  </si>
  <si>
    <t>servidor/agente</t>
  </si>
  <si>
    <t>Manter os equipamentos, móveis, utensílios, do prédio da câmara municipal de vereadores, despesas com água, luz telefone fixo e celular, assessorias, associações, materiais de expediente, informática, viagens, treinamentos, cursos, aperfeiçoamento, publicidade escrita, falada e televisionada, impressos, diárias despesas com locomoção e outras despesas operacionais, a fim de proporcionar condições de trabalho para os funcionários e aos vereadores.</t>
  </si>
  <si>
    <t>atividades mantidas</t>
  </si>
  <si>
    <t>Implementar ações de gestão pública eficaz e transparente no poder legislativo através da utilização da tecnologia da informação</t>
  </si>
  <si>
    <t>gestão publica eficaz e eficiente</t>
  </si>
  <si>
    <t>Manutenção das atividades da tecnologia da informação, através da melhoria da rede lógica existente, assim como expandir a capacidade de processamento e armazenamento de dados proporcionalmente a demanda.</t>
  </si>
  <si>
    <t>atividades de tecnologia da informação mantidas</t>
  </si>
  <si>
    <t>Recepção autoridades e convidados</t>
  </si>
  <si>
    <t>Capacitação de servidores do poder legislativo através de cursos e treinamentos</t>
  </si>
  <si>
    <t>servidores e agentes políticos qualificados</t>
  </si>
  <si>
    <t>Programa: 0008 - Divulgação Institucional</t>
  </si>
  <si>
    <t>Matérias publicadas na imprensa escrita, falada e na internet</t>
  </si>
  <si>
    <t>Divulgação institucional da Câmara Municipal de Vereadores</t>
  </si>
  <si>
    <t>divulgação institucional realizada nos meios e instrumentos de comunicação</t>
  </si>
  <si>
    <t>Total Órgão</t>
  </si>
  <si>
    <t>Gabinete do Prefeito</t>
  </si>
  <si>
    <t>Programa: 0004 - Gestão do Executivo</t>
  </si>
  <si>
    <t>Objetivo: Garantir condições adequadas para a ação governamental a fim de oferecer atendimento adequado, rápido, eficiente e eficaz à cidadania.</t>
  </si>
  <si>
    <t>Aperfeiçoamento da coordenação e planejamento do Gabinete</t>
  </si>
  <si>
    <t>equipamento e material permanente adquirido</t>
  </si>
  <si>
    <t>equipamento</t>
  </si>
  <si>
    <t>Aperfeiçoamento da Subprefeitura de Rincão Doce</t>
  </si>
  <si>
    <t>Renovação da frota  de veículo sucateado do gabinete</t>
  </si>
  <si>
    <t>veículos adquiridos</t>
  </si>
  <si>
    <t>veículos</t>
  </si>
  <si>
    <t>Manutenção  da frota  de veículos do gabinete</t>
  </si>
  <si>
    <t>veículos mantidos</t>
  </si>
  <si>
    <t>bens adquirido</t>
  </si>
  <si>
    <t>Manutenção dos subsídios do prefeito e vice, vencimentos e vantagens dos servidores e assessores, bem como despesas de deslocamento e diárias.</t>
  </si>
  <si>
    <t>folha paga a agentes e servidores e despesas de viagens e deslocamentos</t>
  </si>
  <si>
    <t>agente/servidor</t>
  </si>
  <si>
    <t>Manter os equipamentos, móveis, utensílios, do prédio da prefeitura municipal, despesas com água, luz telefone fixo e celular, assessorias, associações, materiais de expediente, informática, impressos, diárias despesas com locomoção e outras despesas operacionais, a fim de proporcionar condições de trabalho para os funcionários do órgão.</t>
  </si>
  <si>
    <t>Capacitação de servidores do poder executivo através de cursos e treinamentos</t>
  </si>
  <si>
    <t>servidores qualificados</t>
  </si>
  <si>
    <t>Desenvolver  atividades da noite natalina, eventos, festividades e demais despesas.</t>
  </si>
  <si>
    <t>Eventos e festividades</t>
  </si>
  <si>
    <t>Sec.Adm. Faz. e Planejamento</t>
  </si>
  <si>
    <t>Programa: 0020 - Apoio Administrativo</t>
  </si>
  <si>
    <t>Objetivo: Garantir a eficiente, eficaz e efetividade do órgão.</t>
  </si>
  <si>
    <t>Melhoria da infraestrutura de redes de informática, internet, bem como, licenciamento de softwares e atualizações. Visa ainda garantir recursos para locação de sistemas para funcionamento das atividades afins do Município.</t>
  </si>
  <si>
    <t>bens adquiridos e softwares licienciados e programas locados.</t>
  </si>
  <si>
    <t>Manutenção do subsídio do secretário, vencimentos e vantagens dos servidores e assessores, bem como despesas de deslocamento e diárias.</t>
  </si>
  <si>
    <t>Manutenção das despesas Operacionais da Secretaria, tais como luz, água, telefone, locação de serviços de assessorias e consultorias  jurídica, advogatícia, administrativa, tributária. Manter as despesas de sentenças judiciais, Amortização da Dívida Fundada, PASEP, bem como manter os convênios com a Justiça Eleitoral, Amaja, Famurs e CNM.</t>
  </si>
  <si>
    <t>Manter o atendimento a despesas com refeição, hospedagem, deslocamento e passagens para hóspedes convidados do Município que venham a participar de eventos de interesse do Município, assim como, despesas de servidores públicos que participem igualmente desses eventos, nos termos da legislação vigente.</t>
  </si>
  <si>
    <t>atividades mantidas de representação instituicional.</t>
  </si>
  <si>
    <t>Manter, recuperar, ampliar o prédio do centro administrativo, bem como construir um prédio para abrigar o arquivo morto, almoxarifado e garagem.</t>
  </si>
  <si>
    <t>construção, ampliação e reforma de prédios</t>
  </si>
  <si>
    <t>Programa: 0065 - Gestão Administrativa do Regime Próprio de Previdência Social</t>
  </si>
  <si>
    <t>Objetivo: Manter, modernizar e adequar a estrutura administrativa do RPPS priorizando seu perfeito funcionamento através da busca de qualificação do atendimento ao assegurado.</t>
  </si>
  <si>
    <t>Indice Recente</t>
  </si>
  <si>
    <t>Equipamentos Adquiridos</t>
  </si>
  <si>
    <t>Discrição da Ação</t>
  </si>
  <si>
    <t>Aperfeiçoamento da estrutura administrativa do RPPS</t>
  </si>
  <si>
    <t>equipamento e material permanente adquiridos</t>
  </si>
  <si>
    <t>Programa: 0023 - Cidade Mais Protegida</t>
  </si>
  <si>
    <t>Objetivo: Apoiar no combate a criminalidade instalando equipamentos de segurança tecnológicos, zelando pela segurança do cidadão. Fomentar as medidas de prevenção e o fortalecimento das ações integradas voltadas à educação, cidadania e promoção de diretos. .</t>
  </si>
  <si>
    <t>Índice de cobertura dos serviços de implementados</t>
  </si>
  <si>
    <t>Custear ações preventivas e de limitação de riscos e perdas da população civil em casos de sinistro ou calamidade atuando de forma preventiva no apoio.  Visa também adquirir equipamentos de combate a incêndios para formação do grupamento de bombeiros voluntários.</t>
  </si>
  <si>
    <t>equipamentos adquiridos, atividades mantidas e entidades apoiadas</t>
  </si>
  <si>
    <r>
      <t xml:space="preserve">Programa: 0021 - </t>
    </r>
    <r>
      <rPr>
        <b/>
        <sz val="8"/>
        <rFont val="Arial"/>
        <family val="2"/>
        <charset val="1"/>
      </rPr>
      <t>Segurança do Cidadão</t>
    </r>
  </si>
  <si>
    <t>Objetivo: Manutenção a Brigada Militar</t>
  </si>
  <si>
    <t>Custear despesas de competência do Município para a manutenção da Brigada Militar, como: água, energia elétrica, telefone, internet  e material de limpeza.</t>
  </si>
  <si>
    <t>Total do Órgão</t>
  </si>
  <si>
    <t>Sec. Mun. da Educação</t>
  </si>
  <si>
    <t>Programa: 0004 - Gestão Governamental</t>
  </si>
  <si>
    <t>Objetivo: Garantir condições adequadas para a ação governamental a fim de oferecer atendimento, rápido, eficiente e eficaz à cidadania.</t>
  </si>
  <si>
    <t>Manutenção das despesas Operacionais da Secretaria, tais como luz, água, telefone, locação de serviços de assessorias. Fornecer uniforme e kit escolares.</t>
  </si>
  <si>
    <t>atividade mantidas</t>
  </si>
  <si>
    <t>Programa: 0019 - Desenvolvimento e Manutenção do Ensino Fundamental</t>
  </si>
  <si>
    <t>Objetivo: Promover o direito a aprender através da elevação e equalização dos indicadores de qualidade de ensino fundamental da rede pública municipal.</t>
  </si>
  <si>
    <t>Aquisição de móveis, equipamentos de informática, computadores, impressoras, copiadoras, equipamentos de videomonitoramento, internet, audiovisuais, multimídia, notebook, tablet para professores e netbook para alunos,  celulares, aparelhos de ar condicionado, quadros digitais (lousa eletrônica) e demais equipamentos visando adequar as necessidades funcionais das escolas municipais.</t>
  </si>
  <si>
    <t>Manutenção do Transporte Escolar do Ensino Fundamental. Promover o acesso e permanência dos alunos na escola, através da oferta de transporte escolar a todos os estudantes do ensino fundamental, educação infantil, ensino médio e ensino superior, visando cada vez mais o município melhorar seu índice de educação básica – IDEB</t>
  </si>
  <si>
    <t>nº de alunos transportados</t>
  </si>
  <si>
    <t>Manutenção do Pessoal da Secretaria Municipal de Educação, Professores e Servidores do FUNDEB 60% e 40%</t>
  </si>
  <si>
    <t>folha paga dos  professores</t>
  </si>
  <si>
    <t>Manutenção das despesas operacionais das escolas municipais, tais como luz, agua, telefone e demais despesas de manutenção.</t>
  </si>
  <si>
    <t>atividade mantida</t>
  </si>
  <si>
    <t>Construção, modernização de equipamentos públicos de desporto nas escolas municipais.</t>
  </si>
  <si>
    <t>ginásios e quadras construidas, modernizados ou equipados</t>
  </si>
  <si>
    <t>obras e equip.público</t>
  </si>
  <si>
    <t>Manutenção e renovação da frota  de ônibus, vans e microonibus do transporte escolar sucateados.</t>
  </si>
  <si>
    <t>veiculos adquiridos</t>
  </si>
  <si>
    <t>veiculos</t>
  </si>
  <si>
    <t>Construção, ampliação e reforma de Escolas do Ensino Fundamental (construção de salas de aula, cozinha, refeitório).</t>
  </si>
  <si>
    <t>espaços escolares, construidos, ampliados ou reformados</t>
  </si>
  <si>
    <t>espaço escolar</t>
  </si>
  <si>
    <t>Manutenção da Merenda nas escolas municipais visando proporcionar complemento alimentar para crianças e adolescentes que freqüentam a escola, através  da aquisição de gêneros alimentícios, frutas, verduras e demais complementos alimentares necessários para garantir a oferta de merenda escolar  com qualidade a todos os alunos da rede municipal ensino.</t>
  </si>
  <si>
    <t>nº de alunos atendidos com oferta de merenda escolar</t>
  </si>
  <si>
    <t>Ampliação e atualização de acervos bibliográficos das escolas municipais</t>
  </si>
  <si>
    <t>bibliotecas escolares da rede municipal de ensino fundamental com acervo ampliado e atualizado</t>
  </si>
  <si>
    <t>biblioteca</t>
  </si>
  <si>
    <t>Qualificação da Gestão Educacional  visando proporcionar complemento alimentar para crianças e adolescentes que freqüentam a escola, através  da aquisição de gêneros alimentícios, frutas, verduras e demais complementos alimentares necessários para garantir a oferta de merenda escolar  com qualidade a todos os alunos da rede municipal ensino.</t>
  </si>
  <si>
    <r>
      <t>Fornecimento de uniformes para alunos da rede municipal de ensino</t>
    </r>
    <r>
      <rPr>
        <sz val="6.5"/>
        <color rgb="FFFF3366"/>
        <rFont val="Calibri"/>
        <family val="2"/>
        <charset val="1"/>
      </rPr>
      <t>.</t>
    </r>
  </si>
  <si>
    <t>nº de alunos atendidos com oferta de uniformes.</t>
  </si>
  <si>
    <t>Programa: 0018 - Desenvolvimento e Manutenção da Educação Infantil</t>
  </si>
  <si>
    <t>Objetivo: Ampliar a oferta de vagas na educação infantil e promover a consolidação de sua integração à rede de educação básica do Município.</t>
  </si>
  <si>
    <t>Ampliação e reforma de escolas de educação infantil.</t>
  </si>
  <si>
    <t>espaços escolares construídos, ampliados e reformados</t>
  </si>
  <si>
    <t>Aquisição de materiais, mobiliários, equipamentos e parques recreativos</t>
  </si>
  <si>
    <t>escolas de educação infantil mobiliadas e equipadas</t>
  </si>
  <si>
    <t>Manutenção dos vencimentos e vantagens dos professores e servidores das escolas de educação infantil, bem como despesas de deslocamento e diárias.</t>
  </si>
  <si>
    <t>folha paga dos professores e servidores e despesas de viagens e deslocamentos</t>
  </si>
  <si>
    <t>Manutenção da Merenda  na escola de educação infantil visando proporcionar complemento alimentar para crianças e adolescentes que freqüentam a escola, através  da aquisição de gêneros alimentícios, frutas, verduras e demais complementos alimentares necessários para garantir a oferta de merenda escolar  com qualidade a todos os alunos da rede municipal ensino.</t>
  </si>
  <si>
    <t>Programa: 0055 - Elevação da Escolaridade com Qualificação Profissional</t>
  </si>
  <si>
    <t>Objetivo: Desenvolver programa permanente e multisetorial de formação, qualificação e requalificação profissional com elevação da escolaridade de jovens e adultos visando oportunizar sua inserção na sociedade e no trabalho.</t>
  </si>
  <si>
    <t>alunos qualificados</t>
  </si>
  <si>
    <t>Manutenção de telecentros e implementação e manutenção de laboratórios de informática</t>
  </si>
  <si>
    <t>telecentro e laboratório de informática implementado</t>
  </si>
  <si>
    <t>telecentro</t>
  </si>
  <si>
    <t>Reestruturação da biblioteca municipal, incluindo aquisição de equipamentos e acervo bibliográfico e manutenção do prédio</t>
  </si>
  <si>
    <t>biblioteca municipal reestruturada</t>
  </si>
  <si>
    <t>Programa: 0066 - Promoção da Educação Inclusiva</t>
  </si>
  <si>
    <t>Objetivo: Garantir orientação e acompanhamento aos alunos com deficiências, transtornos de desenvolvimento e com altas habilidades a fim de promover sua inclusão educacional.</t>
  </si>
  <si>
    <t>Aperfeiçoamento do atendimento aos alunos da educação especial</t>
  </si>
  <si>
    <t>bens adquiridos e atividades mantidas</t>
  </si>
  <si>
    <t>Programa: 0070 - Desenvolvimento e Manutenção do Ensino Médio e Superior</t>
  </si>
  <si>
    <t>Objetivo: Ampliar a oferta de vagas nos serviços de transporte escolar do ensino médio e superior, bem como, garantir a manutenção do Programa de Crédito Educativo para o Ensino Médio PoliTécnico e Ensino Superior.</t>
  </si>
  <si>
    <t>Manutenção e Ampliação do acesso e permanência dos alunos na escola, através da oferta de transporte escolar a todos os estudantes do ensino médio. Visa ainda dar condições para progressão de estudos, nas áreas técnicas do ensino médio.</t>
  </si>
  <si>
    <t>nº de vagas no transporte escolar de 2º grau.</t>
  </si>
  <si>
    <t>Manutenção e Ampliação do acesso e permanência dos alunos na escola, através da oferta de transporte escolar a todos os estudantes do ensino superior. Visa ainda dar condições para progressão de estudos, nas áreas técnicas e nas diversas áreas do ensino superior, especialização e mestrado, fora do Município.</t>
  </si>
  <si>
    <t>nº de vagas no transporte escolar de  3º grau oferecidas.</t>
  </si>
  <si>
    <t>Programa: 0022 - Incetivo à Cultura</t>
  </si>
  <si>
    <t>Objetivo: Valorizar os artistas locais e grupos que atuam na produção cultural através de programas de incentivo às artes e à cultura, do desenvolvimento de programas de capacitação e de viabilização de estrutura física para a produção de artesanato e sua divulgação, para ampliar e aprofundar as iniciativas de incentivo a leitura, integrando eventos culturais apoiados pelo Município ao conjunto de iniciativas de educação e cultura.</t>
  </si>
  <si>
    <r>
      <t>Incentivar o desenvolvimento sociocultural de nossa gente através do apoio e incentivo, manter e aprimorar as festividade. Apoiar grupos de Corais, CTG, Grupos de OASE, grupos de jovens e demais entidades culturais que divulgam a cultura de nossa terra e nosso povo através da participação em eventos municipais, regionais e estaduais. Implementar oficinas culturais com alunos de escolas municipais. Manter e aperfeiçoar as festividades do</t>
    </r>
    <r>
      <rPr>
        <sz val="6.5"/>
        <color rgb="FFFF3366"/>
        <rFont val="Calibri"/>
        <family val="2"/>
        <charset val="1"/>
      </rPr>
      <t xml:space="preserve"> </t>
    </r>
    <r>
      <rPr>
        <sz val="6.5"/>
        <color rgb="FF000000"/>
        <rFont val="Calibri"/>
        <family val="2"/>
        <charset val="1"/>
      </rPr>
      <t xml:space="preserve"> dia do Município.</t>
    </r>
  </si>
  <si>
    <t>Atividades de desenvolvimento sociocultural e incentivo a associações, grupos, entidades culturais, realização do festival e festa do imigrante, e evento de aniversário do município</t>
  </si>
  <si>
    <t>Incentivar o desenvolvimento sócio cultural de nossa gente através do apoio e incentivo, manter e aprimorar as festividades dos eventos da páscoa e noite do Natal.</t>
  </si>
  <si>
    <t>Atividades de desenvolvimento sociocultural e  realização da páscoa e do Natal.</t>
  </si>
  <si>
    <t>Dotar o Município de espaço adequado para apresentações artísticas e práticas socioculturais, com a construção da Casa da Cultura, oportunizando a aproximação de gerações através do resgate, preservação e registro da cultura local e do nosso povo. Proporcionar acesso a memória histórica cultural do município através do museu municipal e disponibilizar acervo municipal à pesquisa, bem como o acesso à internet.</t>
  </si>
  <si>
    <t>construção do prédio da Casa da Cultura</t>
  </si>
  <si>
    <t>prédio</t>
  </si>
  <si>
    <t>2027-1050</t>
  </si>
  <si>
    <t>Manter e instrumentalizar a Banda Municipal que possa atuar nos Eventos Cívicos do Município, através da contratação de profissionais para ministrar aulas, bem como adquirir equipamentos para garantir o pleno funcionamento da banda municipal.</t>
  </si>
  <si>
    <t>atividades mantidas e equipamentos adquiridos</t>
  </si>
  <si>
    <t>Programa: 0047 - Promoção do Desporto</t>
  </si>
  <si>
    <t>Objetivo: Promover a cidadania e a integração social através da prática do esporte como forma de promover mais qualidade de vida, de programas de incentivo a prática esportiva nas diversas modalidades, da realização de atividades desportivas integradas visando incluir crianças, adolescentes, jovens e idosos especialmente as que estão em situação de maior vulnerabilidade social (Esporte Social).</t>
  </si>
  <si>
    <t>Aperfeiçoamento do CMD e Coordenadoria de Esportes. Manter em pleno e regular funcionamento o Conselho Municipal de Desporto e incentivar as atividades esportivas, através da realização de campeonatos municipais de futebol de campo, vôlei, futsal, bochas, bolão. Participar de campeonatos regionais em representação do Município.</t>
  </si>
  <si>
    <t>Construção/Ampliação de locais para práticas do desporto, tais como construção de quadra poliesportiva coberta, modernização e reforma de quadras esportivas, ginásios espaços multiuso de esportes.</t>
  </si>
  <si>
    <t>Ginásios, quadras construídas, reformadas, ampliadas e adequadas</t>
  </si>
  <si>
    <t>equipamentos e obras</t>
  </si>
  <si>
    <t>Manter a escolinha de futebol através do CMD,  com profissional capacitado, ou repassando recursos a entidades,  buscando incentivar nos alunos a prática esportiva, como meio de inclusão social, orientando o processo de aprendizagem dos desportos, visando à integração social de nossas crianças e adolescentes.</t>
  </si>
  <si>
    <t>crianças atendidas pelo programa de inclusão esportiva</t>
  </si>
  <si>
    <t>Depto. de Assistência Social</t>
  </si>
  <si>
    <t>Programa: 0026 - Mais Inclusiva</t>
  </si>
  <si>
    <t>Objetivo: Promover medidas estruturantes de forma a melhorar as condições de vida e emprego dos cidadãos, através de ações de capacitação profissional, gerando sensação de pertencimento, através da instalação e manutenção do CRAS e centros comunitários.</t>
  </si>
  <si>
    <t>Promover a melhoria das condições de renda e a capacitação de pessoas em situação de exclusão e vulnerabilidade social.</t>
  </si>
  <si>
    <t>melhoria das condições de renda das famílias e indivíduos</t>
  </si>
  <si>
    <t>Manter as despesas operacionais de caráter continuado do departamento de assistência social e do Conselho Tutelar.</t>
  </si>
  <si>
    <t>Centralizar o atendimento social, ofertando um Programa de Atenção  Integral à Família, através do CRAS. Integrar as políticas públicas no atendimento das necessidades da população usuária da assistência social, bem como entidades em geral afins. Promover a capacitação da Rede Municipal de Assistência Social. Promover o controle social. Efetuar gestão, monitoramento e avaliação da Rede de Assistência Social Municipal em busca de qualificação e otimização da Rede. Fomentar ações de geração de trabalho e renda nas diversas intervenções junto à população atendia em conjunto com as demais políticas públicas. Efetuar a melhoria da infra-estrutura, mantendo e adquirindo equipamentos, reformando e adaptando espaços físicos para atender a população em vulnerabilidade social. Garantir repasse cestas básicas, de forma mensal e temporário, para famílias em situação de vulnerabilidade social bem como a freqüência das mesmas em ações em OASF. Garantir serviços de proteção da população adulta em situação de risco ou vulnerabilidade social. Garantir o atendimento com qualidade para as famílias inseridas em programas de transferência de renda do Governo Federal (Bolsa Família e Fome Zero).</t>
  </si>
  <si>
    <t>atividades mantidas e programas sociais desenvolvidos</t>
  </si>
  <si>
    <t>Manter e ampliar o Programa de turno inverso  com população de crianças e adolescentes em situação de risco e vulnerabilidade social. Garantir proteção integral a crianças e adolescentes que tiverem seus direitos básicos violados ou ameaçados. Promover a execução das medidas socioeducativas em meio aberto. Promover e ampliar o atendimento na modalidade de trabalho educativo.</t>
  </si>
  <si>
    <t>crianças e adolescentes atendidos pelo programa</t>
  </si>
  <si>
    <t>Manutenção dos vencimentos e vantagens dos servidores e assessores, bem como despesas de deslocamento e diárias.</t>
  </si>
  <si>
    <t>folha paga dos servidores e despesas de viagens e deslocamentos</t>
  </si>
  <si>
    <t>Construir, ampliar e manter centros comunitários nas comunidades do Horto Florestal e demais localidades.</t>
  </si>
  <si>
    <t>construção de centros comunitários</t>
  </si>
  <si>
    <t>Custear as despesas de pessoal e encargos sociais, dos servidores municipais vinculados ao departamento e manter as despesas de pessoal dos Conselheiros Tutelares, bem como garantir a criação de novos cargos ou funções administrativas necessárias para manter o pleno e regular funcionamento da unidade administrativa.</t>
  </si>
  <si>
    <t>folha paga dos conselheiros tutelares e atividades mantidas</t>
  </si>
  <si>
    <t>Programa: 0013 - Fortalecimento da Rede de Proteção Social</t>
  </si>
  <si>
    <t>Objetivo: Fortalecer a rede de proteção social promovendo a articulação dos serviços públicos municipais, as políticas estaduais e federais e as instituições sociais ou filantrópicas, efetivando o Sistema Único de Assistência Social (SUAS) no Município.</t>
  </si>
  <si>
    <t>Implantação do Programa de Cestas Básicas - PAA em parceria com o CONAB/Governo Federal ou Estadual, visando atender com cestas básicas famílias de baixa renda do Município.</t>
  </si>
  <si>
    <t>nº de famílias beneficiadas e agricultores fornecedores ao PAA no Município.</t>
  </si>
  <si>
    <t>Desenvolver ações que visem disponibilizar meios necessários no preparo e qualificação dos indivíduos, com foco nas áreas em que estes estarão atuando visando a inclusão social de famílias de baixa renda</t>
  </si>
  <si>
    <t>profissionais e indivíduos qualificados</t>
  </si>
  <si>
    <t>Desenvolver ações de proteção especial às famílias e indivíduos por meio do reordenamento do serviços conforme as políticas nacionais de assistência social/SUAS - sistema único de assistência social nos serviços de baixa e média complexidade, objetivando a proteção de famílias, jovens, mulheres e idosos em situação de calamidade e de emergência.</t>
  </si>
  <si>
    <t>famílias e indivíduos atendidos</t>
  </si>
  <si>
    <t>Garantir o atendimento a pessoas portadoras de deficiências em situação de vulnerabilidade social ou abandono até o abrigamento, se necessário. Manter o Serviço de Ação Continuada – SAC às pessoas portadoras de deficiências, adequando-se ao SUS.</t>
  </si>
  <si>
    <t>indivíduos atendidos</t>
  </si>
  <si>
    <t>1112,2223,2149</t>
  </si>
  <si>
    <t>Apoio às organizações sociais e comunitárias, com auxílios financeiros, serviços, administrativo e manutenção.</t>
  </si>
  <si>
    <t>organizações sociais e comunitárias apoiadas</t>
  </si>
  <si>
    <t>organização</t>
  </si>
  <si>
    <t>Acolher e abrigar os idosos em situação de abandono familiar e em vulnerabilidade social. Apoiar e promover encontros da Terceira Idade. Criar, implementar e manter programas e espaços de convivência para evitar o asilamento de idosos. Criar programa de OASF, enquanto medida protetora para idosos e seus familiares. Promover o mapeamento da população idosa em situação de vulnerabilidade.</t>
  </si>
  <si>
    <t>Programa: 0030 - Produção de Lotes e Moradias e Regularização Fundiária</t>
  </si>
  <si>
    <t>Objetivo: Garantir o direito à moradia adequada com atenção especial às populações de menor renda atuando na ampliação do acesso à moradia de interesse social através do programa Minha Casa Minha Vida urbano e rural.</t>
  </si>
  <si>
    <t>Famílias beneficiadas pelos Programas Minha Casa Minha Vida</t>
  </si>
  <si>
    <t>Implementar politicas habitacionais  em parcerias com o Ministério das Cidades através da Secretaria Nacional de Habitação para garantir recursos subsidiados para a construção, reforma, ampliação  e melhorias de UH, bem como realizar a regularização fundiárias e aquisição de lotes para implementação de futuros conjuntos habitacionais</t>
  </si>
  <si>
    <t>lotes regularizados, casas construídas ampliadas ou melhoradas e lotes adquiridos</t>
  </si>
  <si>
    <t>famílias</t>
  </si>
  <si>
    <t>Total Geral</t>
  </si>
  <si>
    <t>Sec. da Agricultura e Meio Ambiente</t>
  </si>
  <si>
    <t>Objetivo: Garantir a eficiência e efetividade do órgão.</t>
  </si>
  <si>
    <t>ações e atividades  realizadas</t>
  </si>
  <si>
    <t>Manutenção e renovação da frota  de veículos sucateados da Secretaria.</t>
  </si>
  <si>
    <t>veículos mantidos e adquiridos</t>
  </si>
  <si>
    <t>Manutenção das despesas Operacionais da Secretaria, tais como luz, água, telefone, locação de serviços de assessorias.</t>
  </si>
  <si>
    <t>2116-1079</t>
  </si>
  <si>
    <t>Visa manter a frota de máquinas e implementos agrícolas e rodoviários existente, bem como adquirir novos equipamentos, máquinas e implementos agrícolas e rodoviários visando ampliar a patrulha agrícola municipal com objetivo de oferecer serviços a nossos produtores rurais de forma subsidiada ou até mesmo gratuita para desenvolver os programas de melhoria e ampliação da bacia leiteira, fruticultura, avicultura e demais atividades agropecuárias voltadas a geração de emprego e renda meio rural. Visa ainda adquirir equipamentos e implementos agrícolas novos para ser repassado as associações de produtores rurais por meio de cessão de uso visando incentivar o associativismo como meio de desenvolvimento sustentável do homem do campo.</t>
  </si>
  <si>
    <t>equipamentos e máquinas rodoviárias mantidas e adquiridas</t>
  </si>
  <si>
    <t>Visa incentivar a avicultura, piscicultura, apicultura, fruticultura, suinocultura, horticultura e silvicultura no Município como forma de diversificação e novas fontes de geração de emprego e renda ao homem do campo, fazendo com que ele possa permanecer em sua propriedade rural além de gerar novos postos de trabalho e renda contribuindo para o desenvolvimento sustentável da atividade rural.</t>
  </si>
  <si>
    <t>nº de atividades apoiadas e implementadas de diversificação agropecuária</t>
  </si>
  <si>
    <t>Incentivar a produção leiteira através de orientação técnica fornecendo médico veterinário para acompanhamento do rebanho leiteiro lá nas propriedades rurais, distribuir sementes de pastagens, forrageiras de forma subsidiária aos produtores de leite. Realizar o desenvolvimento do Programa de Inseminação artificial visando a melhoria da qualidade da bacia leiteira, aquisição de novo botijões para inseminação para as Localidades do interior do município que ainda não possuam.</t>
  </si>
  <si>
    <t>nº de produtores de leite atendidos pelo programa da bacia leiteira e inseminação artificial</t>
  </si>
  <si>
    <t>Objetivo: Garantir a eficiente  e eficaz  efetividade do órgão.</t>
  </si>
  <si>
    <t>Manter o convênio com a EMATER visando dar suporte ao produtor rural através da assistência técnica gratuita em tempo integral, bem como desenvolver cursos de aperfeiçoamento ao homem do campo. Dar apoio técnico ao pequeno produtor, fornecendo sementes, adubos orgânico, calcário, corretivos de solo e fertilizantes, diretamente ou através de convênios com o Governo Federal e Estadual. Implementar projeto irrigação e açudagem em propriedades rurais.</t>
  </si>
  <si>
    <t>Visa manter e recuperar fontes de água naturais existentes nas propriedades rurais com objetivo de garantir o abastecimento de água potável a população do meio rural. Visa ainda perfurar poços artesianos e construir redes de abastecimento de água com objetivo de oferecer a todos os munícipes água potável para consumo humano, evitando o desabastecimento em períodos de estiagem.</t>
  </si>
  <si>
    <t>fontes de água recuperadas e nº de famílias atendidas com abastecimento de água potável</t>
  </si>
  <si>
    <t>Agricultura</t>
  </si>
  <si>
    <t>Objetivo: Garantir condições adequadas para a ação governamental a fim de oferecer atendimento adequado, rápido e eficaz a cidadania.</t>
  </si>
  <si>
    <t>Programa: 0024 - Incentivo à Economia da Reciclagem e Desenvolvimento Limpo</t>
  </si>
  <si>
    <t>Objetivo: Implementar a coleta seletiva, a destinação adequada e a reciclagem do lixo.</t>
  </si>
  <si>
    <t>Aquisição de  compactador, container, lixeiras e equipamentos visando melhorar a oferta dos serviços de  coleta e armazenagem do lixo urbano domestico</t>
  </si>
  <si>
    <t>Compactador, container e lixeiras adquiridas e instaladas nas sedes urbanas</t>
  </si>
  <si>
    <t>Implantação de ecoponto visando disponibilizar local adequado para recolhimento e deposição transitória de pneus, baterias e lâmpadas.</t>
  </si>
  <si>
    <t>ecopontos implantados</t>
  </si>
  <si>
    <t>ecoponto</t>
  </si>
  <si>
    <t>Programa: 0033 - Proteção e Conservação Ambiental</t>
  </si>
  <si>
    <t>Objetivo: Promover a preservação e a recuperação de áreas de interesse ambiental, especialmente nascentes, matas nativas e banhados, e garantir a preservação e revitalização de rios e riachos que contam o território do Município.</t>
  </si>
  <si>
    <t>Aperfeiçoamento da Coordenação de Licenciamento e Fiscalização Ambiental</t>
  </si>
  <si>
    <t>equipamentos e material adquiridos</t>
  </si>
  <si>
    <t>Programa: 0062 - Sistema de Esgotamento Sanitário</t>
  </si>
  <si>
    <t>Objetivo: Implementação de ações de saneamento básico na sede municipal através do apoio à instalação de sistema de tratamento de esgoto sanitário</t>
  </si>
  <si>
    <t>Realizar projetos de implantação de sistemas de tratamento de esgoto sanitário e instalação de fossas, filtros e sumidouros em unidades habitacionais famílias da sede do município que ainda não possuam qualquer tipo de tratamento de estogo sanitário. Desenvolver projetos e estudos relativos ao saneamento básico ambiental. Atender ao saneamento básico na sede e nos distritos.</t>
  </si>
  <si>
    <t>nº de ligações domiciliares ou sistemas de tratamento implementados</t>
  </si>
  <si>
    <t>casas</t>
  </si>
  <si>
    <t>Programa: 0023 - Defesa contra Sinistros</t>
  </si>
  <si>
    <t>Objetivo: Implementação e manutenção de ações de defesa civil</t>
  </si>
  <si>
    <t>Desenvolver conjunto de ações preventivas, de socorro, assistenciais e reconstrutivas destinadas a evitar ou minimizar os desastres naturais e os incidentes tecnológicos, preservar o moral da população e restabelecer a normalidade social.</t>
  </si>
  <si>
    <t>Meio Ambiente</t>
  </si>
  <si>
    <t>Sec da Saúde e Ação Social</t>
  </si>
  <si>
    <t>2234-1093</t>
  </si>
  <si>
    <t>veículos e ambulâncias mantidos e adquiridos</t>
  </si>
  <si>
    <t>Manutenção das despesas Operacionais da Secretaria e das UBS, tais como luz, água, telefone, locação de serviços de assessorias.</t>
  </si>
  <si>
    <t>Programa: 0015 - Promoção da Saúde Integral para Todos</t>
  </si>
  <si>
    <t>Objetivo: Implementar um conjunto de políticas e ações de promoção, recuperação e reabilitação da saúde visando a melhoria da qualidade de vida da população com serviços de qualidade, humanizados, resolutivos, com participação e controle social maior humanização e solidariedade, através da efetivação do Sistema Único de Saúde - SUS.</t>
  </si>
  <si>
    <t>Promoção da saúde materno-infantil (adesão a rede cegonha) através da aquisição de equipamentos e material permanente para desenvolver ações e programas de prevenção e combate a mortalidade infantil</t>
  </si>
  <si>
    <t>2032-1013</t>
  </si>
  <si>
    <t>Manutenção, ampliação e readequação das UBS existentes, bem como contratar profissionais e serviços para manter e conservar em plenas condições de funcionamento as UBS.</t>
  </si>
  <si>
    <t>Manter  a operacionalização das atividades de atendimento odontológico, incluída a prevenção e a promoção a saúde bucal, através do fornecimento inclusive de próteses dentárias e tratamentos de média complexidade odontológica Aderir ao Programa Brasil Sorridente.</t>
  </si>
  <si>
    <t>população atendia pelo programa</t>
  </si>
  <si>
    <t>Manutenção da assistência farmacêutica através de ações que garantam a aquisição e distribuição de medicamentos e insumos da assistência farmacêutica. Visa também manter e operacionalizar os serviços farmacêuticos no Município, priorizando o atendimento ao idoso, as gestantes, crianças e população mais carente.</t>
  </si>
  <si>
    <t>requisições médicas atendidas e medicamentos dispensados a população</t>
  </si>
  <si>
    <t>Manutenção dos agentes  comunitários de saúde e agente de Endemias, operacionalizando assim o Programa de Saúde da Família.</t>
  </si>
  <si>
    <t>ACS contratados e mantidos</t>
  </si>
  <si>
    <t>agentes pacs</t>
  </si>
  <si>
    <t>Promover assistência médica à população em postos de saúde através de Convênios com HCC, Hospital de Olhos de Passo Fundo e demais hospitais da região, incluindo-se além da assistência médica, medicamentos, exames laboratoriais, diagnósticos em geral, bem como a realização de cirurgias eletivas mediante convênio. Garantir o atendimento de urgência e emergencial, no âmbito ambulatorial e de internações.</t>
  </si>
  <si>
    <t>convênios firmados com hospitais, população atendida e cirurgias eletivas realizadas e exames e diagnósticos realizados a população</t>
  </si>
  <si>
    <t>Aperfeiçoar e ampliar serviços de média e alta complexidade em saúde através de convênios com clínicas e médicos de diversas especialidades. Visa aperfeiçoar o processo de encaminhamento de pacientes para consultas e exames especializados e de alta complexidade que precisam ser realizados em outros centros de referencia em saúde.</t>
  </si>
  <si>
    <t>Manter e aperfeiçoar o programa de fornecimento de exames laboratoriais, diagnósticos em geral realizados em laboratórios na sede do Município ou nas próprias UBS.</t>
  </si>
  <si>
    <t>exames complementares realizados a população</t>
  </si>
  <si>
    <t>Manter e aperfeiçoar o Programa Estratégia Saúde da Família, através do desenvolvimento de ações que visem a operacionalização das equipes de saúde da família, na reorientação do modelo assistencial a partir da atenção básica a população, bem como a manutenção de programas saúde na escola, serviço de atendimento especial ao idoso, programa de proteção e saúde da mulher, gestante, criança e adolescente.</t>
  </si>
  <si>
    <t>equipes do ESF cadastradas e serviços mantidos de atendimento a população</t>
  </si>
  <si>
    <t>Manter  e ampliar as ações de vigilância sanitária, através da fiscalização dos serviços prestados e produtos oferecidos pelos estabelecimentos sujeitos à vigilância sanitária, reduzindo situações de risco à saúde de indivíduos e grupos populacionais no município.</t>
  </si>
  <si>
    <t>redução dos riscos à saúde da população</t>
  </si>
  <si>
    <t>Manter e aperfeiçoar ações de vigilância ambiental e zoonoses, através do combate a vetores e zoonoses que coloquem em risco a saúde dos munícipes, bem como, buscar pela excelência dos programas federais Vigi água, Vigiar, melhorando a qualidade de vida da população.</t>
  </si>
  <si>
    <t>promoção do combate a endemias, zoonoses e controle de fatores ambientais</t>
  </si>
  <si>
    <t>Implementar ações de vigilância epidemiológica através da ampliação da cobertura vacinal através das campanhas de prevenção em saúde.</t>
  </si>
  <si>
    <t>notificações de agravos compulsórios e pessoas imunizadas em campanhas de prevenção</t>
  </si>
  <si>
    <t>Programa: 0082 - Promoção da Vida sem Dependência</t>
  </si>
  <si>
    <t>Objetivo: Desenvolver a consciência social sobre a impotência da conservação da vida sem dependência, através de ações preventivas ao uso de drogas, tabagismo e alcoolismo, bem como o tratamento adequado, recuperação e reintegração sócioemocional de dependentes químicos</t>
  </si>
  <si>
    <t>Qualificação da atenção à saúde mental, bem como, implementação de politicas sociais de prevenção ao uso de drogas, álcool e fumo entre outros entorpeces químicos</t>
  </si>
  <si>
    <t>politicais sociais implementadas de enfrentamento ao uso de drogas, álcool e fumo</t>
  </si>
  <si>
    <t>Secretaria  de Obras</t>
  </si>
  <si>
    <t>Manter e ampliar a garagem de máquinas. Instalar e equipar a oficina básica na SMOV</t>
  </si>
  <si>
    <t>Obras Ampliada e bens adquiridos e equipados</t>
  </si>
  <si>
    <t>Manutenção e conservação da frota de veículos e máquinas rodoviárias permitindo a estes que circularem convenientemente</t>
  </si>
  <si>
    <t>veículos e máquinas mantidas</t>
  </si>
  <si>
    <t>Programa: 0023 - Promoção da Urbanização e Infraestrutura Básica</t>
  </si>
  <si>
    <t>Objetivo: Aperfeiçoar a qualidade da urbanização e da infraestrutura básica para garantir maior qualidade de vida a população.</t>
  </si>
  <si>
    <t>Construção e manutenção de pontes, pontilhões, galerias  e bueiros nas ruas, avenidas e estradas no interior do município garantindo assim uma melhoria constante da malha viária.</t>
  </si>
  <si>
    <t>pontes, bueiros e galerias mantidas e/ou construídas</t>
  </si>
  <si>
    <t>Desenvolver projetos visando à implantação de vias de acesso rápido á cidade e construção de passeios. Ampliar as pavimentações priorizando as vias que servem ao transporte coletivo e de cargas. Pavimentar ruas e avenidas da sede da cidade e do distrito  de Rincão Doce que ainda não possuem pavimentação. Manter e sinalizar as vias urbanas e rurais.</t>
  </si>
  <si>
    <t>ruas e avenidas pavimentadas e passeios construídos</t>
  </si>
  <si>
    <t>Remodelamento, modernização, ampliação e manutenção da iluminação pública da sede, praças, jardins, ruas e avenidas da sede, distrito industrial, do distrito de Rincão Doce e localidades.</t>
  </si>
  <si>
    <t>iluminação pública mantida, modernizada e ampliada</t>
  </si>
  <si>
    <t>pontos de ilum.</t>
  </si>
  <si>
    <t>Manutenção dos serviços de limpeza urbana através da prestação de serviços de coleta e destinação final dos resíduos sólidos urbanos. Implementar o programa de  reciclagem do lixo em parcerias com escolas. Manter e melhorar os serviços de limpeza de ruas. Realizar a manutenção das áreas públicas. Adquirir container para recepção do lixo doméstico, bem como instalar equipamentos para coleta de entulhos da construção civil.</t>
  </si>
  <si>
    <t>Visa adquirir caminhões leves e pesados, caminhão prancha, bem como máquinas rodoviárias novas com o objetivo de renovar a frota de máquinas e veículos utilizados nos serviços de obras, visando garantir maior conforto, segurança e agilidade nos serviços prestados a comunidade.</t>
  </si>
  <si>
    <t>caminhões e máquinas adquiridas</t>
  </si>
  <si>
    <t>veículos/maq</t>
  </si>
  <si>
    <t>Ampliar e reformular os sistemas de abastecimento de água, sendo que as ações  deverão garantir não só a quantidade de água fornecida, bem como a sua qualidade, e serão implementadas no âmbito da captação, do tratamento,  da reservação, adução e da distribuição de água.</t>
  </si>
  <si>
    <t>poços artesianos perfurados e redes de água construídas e ampliadas</t>
  </si>
  <si>
    <t>domicílios</t>
  </si>
  <si>
    <t>Manutenção e conservação das vias de acesso a sede municipal, bem como manter e conservar as estradas vicinais do interior do município, através da realização de obras e serviços de nivelamento, ensaibramento e britagem de trajetos de estradas de acesso aos distritos</t>
  </si>
  <si>
    <t>estradas ensaibradas, britadas e niveladas</t>
  </si>
  <si>
    <t>km</t>
  </si>
  <si>
    <t>Desenvolver projeto visando parceria com o Governo Federal e Estadual para viabilizar a pavimentação com pedras irregulares e/ou pavimentação asfáltica.</t>
  </si>
  <si>
    <t>projetos desenvolvidos</t>
  </si>
  <si>
    <t>trajetos</t>
  </si>
  <si>
    <t>Aquisição de terreno para instalação de cemitério público municipal.</t>
  </si>
  <si>
    <t>aquisição de terreno</t>
  </si>
  <si>
    <t>terreno</t>
  </si>
  <si>
    <t>Construção e manutenção da praça pública na sede Manutenção e modernização das praças públicas.</t>
  </si>
  <si>
    <t>praças construídas e mantidas</t>
  </si>
  <si>
    <t>praças</t>
  </si>
  <si>
    <t>Programa: 0029 - Reestruturação do Trânsito e do Sistema Viário</t>
  </si>
  <si>
    <t>Objetivo: Reestruturar o sistema de trânsito do município, reordenando a circulação e melhorando o fluxo de veículos, garantindo maior mobilidade urbana.</t>
  </si>
  <si>
    <t>Qualificar e modernizar o sistema de sinalização viária de vias públicas</t>
  </si>
  <si>
    <t>placas e sistemas de sinalização instalados</t>
  </si>
  <si>
    <t>placas</t>
  </si>
  <si>
    <t>Adequação, construção e modernização dos pontos de paradas e abrigos para usuários do transporte coletivo e escolar.</t>
  </si>
  <si>
    <t>ponto e paradas construídas e adequadas</t>
  </si>
  <si>
    <t>parada/abrigo</t>
  </si>
  <si>
    <t>Sec. Desenvolvimento Industria e Comércio</t>
  </si>
  <si>
    <t>bens adquiridos e sotwares licienciados e programas locados.</t>
  </si>
  <si>
    <t>Manutenção das despesas Operacionais da Secretaria, tais como luz, água, telefone, locação de serviços de assessorias e consultorias administrativa.</t>
  </si>
  <si>
    <t>Programa: 0042 - Incentivo a Empreendimentos Industriais e de Logíistica</t>
  </si>
  <si>
    <t>Objetivo: Diversificar a matriz produtiva local através da instalação de novos empreendimentos industriais a fim de qualificar a oferta de trabalho e emprego e ampliar a geração de renda.</t>
  </si>
  <si>
    <t>Criação de novos distritos industriais através da aquisição de áreas de terras para implementação e instalação do distrito industrial.</t>
  </si>
  <si>
    <t>infraestrutura realizada e área adquirida</t>
  </si>
  <si>
    <t>hectare</t>
  </si>
  <si>
    <t>Aperfeiçoamento e instalação do distrito industrial. Visa ainda realizar obras de infraestrutura no distrito industrial tais como, pavimentação asfáltica ou calçamento, redes de águas e luz.</t>
  </si>
  <si>
    <t>Programa: 0044 - Apoio à Micro e Pequena Empresa</t>
  </si>
  <si>
    <t>Objetivo: Apoiar as micro, pequenas e médias empresas locais para seu desenvolvimento e inserçao competitiva no mercado local, regional e nacional através do estimulo aos arranjos produtivos locais (APL), a fim de qualificar a oferta de trabalho e emprego e ampliar a geração de renda.</t>
  </si>
  <si>
    <t>Aperfeiçoamento e implantação de pavilhões para criação do berçário industrial</t>
  </si>
  <si>
    <t>pavilhões implantados e aperfeiçoados para instalação de condomínios e incubadoras</t>
  </si>
  <si>
    <t>pavilhão</t>
  </si>
  <si>
    <t>Fomento econômico para a micro/pequenas empresas do Município.</t>
  </si>
  <si>
    <t>micro e pequenas empresas beneficiadas por empréstimo e subsidios</t>
  </si>
  <si>
    <t>empresas</t>
  </si>
  <si>
    <t>Fomento a geração de emprego e renda através da concessão de transporte para pessoas que deslocam-se para trabalhar em indústrias de municípios circuvizinhos, bem como outras que vierem a firmar convênios com o Município.</t>
  </si>
  <si>
    <t>postos de trabalho criado atraves da concessão do transporte</t>
  </si>
  <si>
    <t>empregos</t>
  </si>
  <si>
    <t>Visa ainda manter o programa Nota Premiada através do incentivo a compra no comércio local e conseguentemente a melhoria da arrecadação de tributos municipais.</t>
  </si>
  <si>
    <t>melhoria no índice de retorno do ICMS</t>
  </si>
  <si>
    <t>Aperfeiçoar e manter o programa de microcrédito visando apoiar a modernizar das micro e pequenas empresas através da capitação de recursos para investimentos e aperfeiçoamento das atividades econômicas.</t>
  </si>
  <si>
    <t>TOTAL GERAL POR SECRETARIA/SETORES</t>
  </si>
  <si>
    <t>PERCENTUAL POR SECRETARIA</t>
  </si>
  <si>
    <t>Órgão</t>
  </si>
  <si>
    <t>Valor Total R$</t>
  </si>
  <si>
    <t>Sec. Adm. Faz. e Planejamento</t>
  </si>
  <si>
    <t>SMEC</t>
  </si>
  <si>
    <t>Departamento de Assist.Social</t>
  </si>
  <si>
    <t>Secretaria da Agricultura</t>
  </si>
  <si>
    <t>Secretaria da Saúde</t>
  </si>
  <si>
    <t>Secretaria de Obras</t>
  </si>
  <si>
    <t>Secretaria do Desenvolvimento</t>
  </si>
  <si>
    <t>ESTIMATIVA TOTAL DO LDO-2017</t>
  </si>
  <si>
    <t>PERCENTUAL TOTAL DA LDO 2017</t>
  </si>
</sst>
</file>

<file path=xl/styles.xml><?xml version="1.0" encoding="utf-8"?>
<styleSheet xmlns="http://schemas.openxmlformats.org/spreadsheetml/2006/main">
  <numFmts count="4">
    <numFmt numFmtId="164" formatCode="_-* #,##0.00_-;\-* #,##0.00_-;_-* \-??_-;_-@_-"/>
    <numFmt numFmtId="165" formatCode="#,###.00"/>
    <numFmt numFmtId="166" formatCode="_-* #,##0_-;\-* #,##0_-;_-* \-??_-;_-@_-"/>
    <numFmt numFmtId="167" formatCode="_(* #,##0.00_);_(* \(#,##0.00\);_(* \-??_);_(@_)"/>
  </numFmts>
  <fonts count="28">
    <font>
      <sz val="11"/>
      <color rgb="FF000000"/>
      <name val="Calibri"/>
      <family val="2"/>
      <charset val="1"/>
    </font>
    <font>
      <b/>
      <sz val="11"/>
      <color rgb="FF000000"/>
      <name val="Calibri"/>
      <family val="2"/>
      <charset val="1"/>
    </font>
    <font>
      <b/>
      <u/>
      <sz val="11"/>
      <color rgb="FF000000"/>
      <name val="Calibri"/>
      <family val="2"/>
      <charset val="1"/>
    </font>
    <font>
      <b/>
      <sz val="8"/>
      <color rgb="FF000000"/>
      <name val="Calibri"/>
      <family val="2"/>
      <charset val="1"/>
    </font>
    <font>
      <sz val="8"/>
      <color rgb="FF000000"/>
      <name val="Calibri"/>
      <family val="2"/>
      <charset val="1"/>
    </font>
    <font>
      <sz val="7"/>
      <color rgb="FF000000"/>
      <name val="Calibri"/>
      <family val="2"/>
      <charset val="1"/>
    </font>
    <font>
      <b/>
      <sz val="7"/>
      <color rgb="FF000000"/>
      <name val="Calibri"/>
      <family val="2"/>
      <charset val="1"/>
    </font>
    <font>
      <sz val="6.5"/>
      <color rgb="FF000000"/>
      <name val="Calibri"/>
      <family val="2"/>
      <charset val="1"/>
    </font>
    <font>
      <sz val="6.5"/>
      <name val="Calibri"/>
      <family val="2"/>
      <charset val="1"/>
    </font>
    <font>
      <sz val="11"/>
      <name val="Calibri"/>
      <family val="2"/>
      <charset val="1"/>
    </font>
    <font>
      <b/>
      <sz val="7"/>
      <name val="Calibri"/>
      <family val="2"/>
      <charset val="1"/>
    </font>
    <font>
      <b/>
      <sz val="8"/>
      <name val="Calibri"/>
      <family val="2"/>
      <charset val="1"/>
    </font>
    <font>
      <sz val="8"/>
      <name val="Calibri"/>
      <family val="2"/>
      <charset val="1"/>
    </font>
    <font>
      <sz val="7"/>
      <name val="Calibri"/>
      <family val="2"/>
      <charset val="1"/>
    </font>
    <font>
      <b/>
      <sz val="6.5"/>
      <name val="Calibri"/>
      <family val="2"/>
      <charset val="1"/>
    </font>
    <font>
      <sz val="11"/>
      <color rgb="FFFF0000"/>
      <name val="Calibri"/>
      <family val="2"/>
      <charset val="1"/>
    </font>
    <font>
      <b/>
      <sz val="8"/>
      <name val="Arial"/>
      <family val="2"/>
      <charset val="1"/>
    </font>
    <font>
      <sz val="6.5"/>
      <color rgb="FFFF3366"/>
      <name val="Calibri"/>
      <family val="2"/>
      <charset val="1"/>
    </font>
    <font>
      <b/>
      <sz val="6.5"/>
      <color rgb="FF000000"/>
      <name val="Calibri"/>
      <family val="2"/>
      <charset val="1"/>
    </font>
    <font>
      <sz val="11"/>
      <color rgb="FFFF3366"/>
      <name val="Calibri"/>
      <family val="2"/>
      <charset val="1"/>
    </font>
    <font>
      <sz val="6.5"/>
      <color rgb="FFFF0000"/>
      <name val="Calibri"/>
      <family val="2"/>
      <charset val="1"/>
    </font>
    <font>
      <b/>
      <sz val="15"/>
      <color rgb="FF000000"/>
      <name val="Calibri"/>
      <family val="2"/>
      <charset val="1"/>
    </font>
    <font>
      <b/>
      <sz val="13"/>
      <color rgb="FF000000"/>
      <name val="Calibri"/>
      <family val="2"/>
      <charset val="1"/>
    </font>
    <font>
      <sz val="13"/>
      <color rgb="FF000000"/>
      <name val="Calibri"/>
      <family val="2"/>
      <charset val="1"/>
    </font>
    <font>
      <b/>
      <sz val="12"/>
      <color rgb="FF000000"/>
      <name val="Calibri"/>
      <family val="2"/>
      <charset val="1"/>
    </font>
    <font>
      <sz val="12"/>
      <color rgb="FF000000"/>
      <name val="Calibri"/>
      <family val="2"/>
      <charset val="1"/>
    </font>
    <font>
      <b/>
      <sz val="11"/>
      <name val="Calibri"/>
      <family val="2"/>
      <charset val="1"/>
    </font>
    <font>
      <sz val="11"/>
      <color rgb="FF000000"/>
      <name val="Calibri"/>
      <family val="2"/>
      <charset val="1"/>
    </font>
  </fonts>
  <fills count="8">
    <fill>
      <patternFill patternType="none"/>
    </fill>
    <fill>
      <patternFill patternType="gray125"/>
    </fill>
    <fill>
      <patternFill patternType="solid">
        <fgColor rgb="FFF2F2F2"/>
        <bgColor rgb="FFEEECE1"/>
      </patternFill>
    </fill>
    <fill>
      <patternFill patternType="solid">
        <fgColor rgb="FF7F7F7F"/>
        <bgColor rgb="FF969696"/>
      </patternFill>
    </fill>
    <fill>
      <patternFill patternType="solid">
        <fgColor rgb="FFEEECE1"/>
        <bgColor rgb="FFF2F2F2"/>
      </patternFill>
    </fill>
    <fill>
      <patternFill patternType="solid">
        <fgColor rgb="FF595959"/>
        <bgColor rgb="FF7F7F7F"/>
      </patternFill>
    </fill>
    <fill>
      <patternFill patternType="solid">
        <fgColor rgb="FFFFFFFF"/>
        <bgColor rgb="FFF2F2F2"/>
      </patternFill>
    </fill>
    <fill>
      <patternFill patternType="solid">
        <fgColor rgb="FFDDD9C3"/>
        <bgColor rgb="FFEEECE1"/>
      </patternFill>
    </fill>
  </fills>
  <borders count="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164" fontId="27" fillId="0" borderId="0"/>
  </cellStyleXfs>
  <cellXfs count="148">
    <xf numFmtId="0" fontId="0" fillId="0" borderId="0" xfId="0"/>
    <xf numFmtId="0" fontId="4" fillId="0" borderId="1" xfId="0" applyFont="1" applyBorder="1" applyAlignment="1">
      <alignment horizontal="center" vertical="distributed" wrapText="1"/>
    </xf>
    <xf numFmtId="0" fontId="3" fillId="2" borderId="1" xfId="0" applyFont="1" applyFill="1" applyBorder="1" applyAlignment="1">
      <alignment horizontal="center"/>
    </xf>
    <xf numFmtId="0" fontId="1" fillId="2" borderId="1" xfId="0" applyFont="1" applyFill="1" applyBorder="1" applyAlignment="1">
      <alignment horizontal="justify" vertical="distributed" wrapText="1"/>
    </xf>
    <xf numFmtId="0" fontId="0" fillId="2" borderId="1" xfId="0" applyFill="1" applyBorder="1" applyAlignment="1">
      <alignment horizontal="center"/>
    </xf>
    <xf numFmtId="0" fontId="12" fillId="0" borderId="1" xfId="0" applyFont="1" applyBorder="1" applyAlignment="1">
      <alignment horizontal="justify" vertical="distributed" wrapText="1"/>
    </xf>
    <xf numFmtId="0" fontId="13" fillId="0" borderId="1" xfId="0" applyFont="1" applyBorder="1" applyAlignment="1">
      <alignment horizontal="justify" vertical="distributed" wrapText="1"/>
    </xf>
    <xf numFmtId="0" fontId="11" fillId="0" borderId="1" xfId="0" applyFont="1" applyBorder="1" applyAlignment="1">
      <alignment horizontal="justify" vertical="distributed" wrapText="1"/>
    </xf>
    <xf numFmtId="0" fontId="4" fillId="0" borderId="1" xfId="0" applyFont="1" applyBorder="1" applyAlignment="1">
      <alignment horizontal="justify" vertical="distributed" wrapText="1"/>
    </xf>
    <xf numFmtId="0" fontId="5" fillId="0" borderId="1" xfId="0" applyFont="1" applyBorder="1" applyAlignment="1">
      <alignment horizontal="justify" vertical="distributed" wrapText="1"/>
    </xf>
    <xf numFmtId="0" fontId="3" fillId="0" borderId="1" xfId="0" applyFont="1" applyBorder="1" applyAlignment="1">
      <alignment horizontal="justify" vertical="distributed" wrapText="1"/>
    </xf>
    <xf numFmtId="0" fontId="0" fillId="2" borderId="1" xfId="0" applyFill="1" applyBorder="1" applyAlignment="1">
      <alignment horizontal="center"/>
    </xf>
    <xf numFmtId="0" fontId="1" fillId="2" borderId="1" xfId="0" applyFont="1" applyFill="1" applyBorder="1"/>
    <xf numFmtId="0" fontId="2" fillId="2" borderId="1" xfId="0" applyFont="1" applyFill="1" applyBorder="1"/>
    <xf numFmtId="0" fontId="0" fillId="2" borderId="1" xfId="0" applyFill="1" applyBorder="1"/>
    <xf numFmtId="0" fontId="1" fillId="2" borderId="1" xfId="0" applyFont="1" applyFill="1" applyBorder="1" applyAlignment="1">
      <alignment horizontal="justify" vertical="distributed" wrapText="1"/>
    </xf>
    <xf numFmtId="0" fontId="3" fillId="0" borderId="1" xfId="0" applyFont="1" applyBorder="1" applyAlignment="1">
      <alignment horizontal="justify" vertical="distributed" wrapText="1"/>
    </xf>
    <xf numFmtId="0" fontId="4" fillId="0" borderId="1" xfId="0" applyFont="1" applyBorder="1"/>
    <xf numFmtId="0" fontId="5" fillId="0" borderId="2" xfId="0" applyFont="1" applyBorder="1"/>
    <xf numFmtId="0" fontId="5" fillId="0" borderId="2" xfId="0" applyFont="1" applyBorder="1" applyAlignment="1">
      <alignment horizontal="distributed" wrapText="1"/>
    </xf>
    <xf numFmtId="0" fontId="5" fillId="0" borderId="1" xfId="0" applyFont="1" applyBorder="1" applyAlignment="1">
      <alignment horizontal="distributed" wrapText="1"/>
    </xf>
    <xf numFmtId="0" fontId="5" fillId="0" borderId="0" xfId="0" applyFont="1"/>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5" fillId="2" borderId="1" xfId="0" applyFont="1" applyFill="1" applyBorder="1"/>
    <xf numFmtId="0" fontId="5" fillId="0" borderId="1" xfId="0" applyFont="1" applyBorder="1" applyAlignment="1">
      <alignment horizontal="center" vertical="distributed" wrapText="1"/>
    </xf>
    <xf numFmtId="0" fontId="5" fillId="0" borderId="1" xfId="0" applyFont="1" applyBorder="1" applyAlignment="1">
      <alignment horizontal="justify" vertical="distributed" wrapText="1"/>
    </xf>
    <xf numFmtId="0" fontId="4" fillId="0" borderId="1" xfId="0" applyFont="1" applyBorder="1" applyAlignment="1">
      <alignment horizontal="justify" vertical="distributed" wrapText="1"/>
    </xf>
    <xf numFmtId="0" fontId="3" fillId="2" borderId="1" xfId="0" applyFont="1" applyFill="1" applyBorder="1" applyAlignment="1">
      <alignment horizontal="center" vertical="distributed" wrapText="1"/>
    </xf>
    <xf numFmtId="0" fontId="3" fillId="2" borderId="1" xfId="0" applyFont="1" applyFill="1" applyBorder="1" applyAlignment="1">
      <alignment horizontal="center"/>
    </xf>
    <xf numFmtId="0" fontId="3" fillId="0" borderId="0" xfId="0" applyFont="1" applyBorder="1"/>
    <xf numFmtId="0" fontId="7" fillId="0" borderId="1" xfId="0" applyFont="1" applyBorder="1" applyAlignment="1">
      <alignment horizontal="center"/>
    </xf>
    <xf numFmtId="0" fontId="8" fillId="0" borderId="1" xfId="0" applyFont="1" applyBorder="1" applyAlignment="1">
      <alignment horizontal="justify" vertical="distributed" wrapText="1"/>
    </xf>
    <xf numFmtId="0" fontId="8" fillId="0" borderId="1" xfId="0" applyFont="1" applyBorder="1" applyAlignment="1">
      <alignment horizontal="justify" vertical="center"/>
    </xf>
    <xf numFmtId="0" fontId="8" fillId="0" borderId="1" xfId="0" applyFont="1" applyBorder="1"/>
    <xf numFmtId="0" fontId="8" fillId="0" borderId="1" xfId="0" applyFont="1" applyBorder="1" applyAlignment="1">
      <alignment horizontal="center"/>
    </xf>
    <xf numFmtId="164" fontId="7" fillId="0" borderId="1" xfId="1" applyFont="1" applyBorder="1" applyAlignment="1" applyProtection="1">
      <alignment horizontal="right"/>
    </xf>
    <xf numFmtId="0" fontId="7" fillId="0" borderId="1" xfId="0" applyFont="1" applyBorder="1" applyAlignment="1">
      <alignment horizontal="justify" vertical="distributed" wrapText="1"/>
    </xf>
    <xf numFmtId="0" fontId="7" fillId="0" borderId="1" xfId="0" applyFont="1" applyBorder="1" applyAlignment="1">
      <alignment horizontal="justify" vertical="center"/>
    </xf>
    <xf numFmtId="0" fontId="7" fillId="0" borderId="1" xfId="0" applyFont="1" applyBorder="1"/>
    <xf numFmtId="0" fontId="8" fillId="0" borderId="1" xfId="0" applyFont="1" applyBorder="1" applyAlignment="1">
      <alignment horizontal="justify" vertical="top" wrapText="1"/>
    </xf>
    <xf numFmtId="0" fontId="8" fillId="0" borderId="1" xfId="0" applyFont="1" applyBorder="1" applyAlignment="1">
      <alignment horizontal="justify" vertical="top"/>
    </xf>
    <xf numFmtId="0" fontId="7" fillId="0" borderId="1" xfId="0" applyFont="1" applyBorder="1" applyAlignment="1">
      <alignment horizontal="justify" vertical="top" wrapText="1"/>
    </xf>
    <xf numFmtId="0" fontId="7" fillId="0" borderId="1" xfId="0" applyFont="1" applyBorder="1" applyAlignment="1">
      <alignment horizontal="justify" vertical="top"/>
    </xf>
    <xf numFmtId="0" fontId="3" fillId="0" borderId="1" xfId="0" applyFont="1" applyBorder="1"/>
    <xf numFmtId="164" fontId="6" fillId="2" borderId="1" xfId="1" applyFont="1" applyFill="1" applyBorder="1" applyAlignment="1" applyProtection="1">
      <alignment horizontal="right"/>
    </xf>
    <xf numFmtId="0" fontId="0" fillId="0" borderId="1" xfId="0" applyBorder="1"/>
    <xf numFmtId="0" fontId="6" fillId="0" borderId="0" xfId="0" applyFont="1"/>
    <xf numFmtId="0" fontId="5" fillId="0" borderId="1" xfId="0" applyFont="1" applyBorder="1"/>
    <xf numFmtId="0" fontId="5" fillId="0" borderId="3" xfId="0" applyFont="1" applyBorder="1"/>
    <xf numFmtId="0" fontId="5" fillId="0" borderId="2" xfId="0" applyFont="1" applyBorder="1" applyAlignment="1">
      <alignment horizontal="justify" vertical="distributed" wrapText="1"/>
    </xf>
    <xf numFmtId="0" fontId="5" fillId="0" borderId="4" xfId="0" applyFont="1" applyBorder="1" applyAlignment="1">
      <alignment horizontal="justify" vertical="distributed" wrapText="1"/>
    </xf>
    <xf numFmtId="164" fontId="6" fillId="2" borderId="1" xfId="0" applyNumberFormat="1" applyFont="1" applyFill="1" applyBorder="1"/>
    <xf numFmtId="164" fontId="6" fillId="3" borderId="1" xfId="0" applyNumberFormat="1" applyFont="1" applyFill="1" applyBorder="1"/>
    <xf numFmtId="0" fontId="2" fillId="2" borderId="0" xfId="0" applyFont="1" applyFill="1" applyBorder="1"/>
    <xf numFmtId="0" fontId="3" fillId="2" borderId="1" xfId="0" applyFont="1" applyFill="1" applyBorder="1" applyAlignment="1">
      <alignment horizontal="center" vertical="center"/>
    </xf>
    <xf numFmtId="0" fontId="4" fillId="2" borderId="1" xfId="0" applyFont="1" applyFill="1" applyBorder="1"/>
    <xf numFmtId="0" fontId="4" fillId="0" borderId="0" xfId="0" applyFont="1"/>
    <xf numFmtId="0" fontId="4" fillId="0" borderId="1" xfId="0" applyFont="1" applyBorder="1" applyAlignment="1">
      <alignment horizontal="center" vertical="distributed" wrapText="1"/>
    </xf>
    <xf numFmtId="4" fontId="7" fillId="0" borderId="1" xfId="1" applyNumberFormat="1" applyFont="1" applyBorder="1" applyAlignment="1" applyProtection="1">
      <alignment horizontal="right"/>
    </xf>
    <xf numFmtId="0" fontId="8" fillId="0" borderId="1" xfId="0" applyFont="1" applyBorder="1" applyAlignment="1">
      <alignment horizontal="center" vertical="distributed" wrapText="1"/>
    </xf>
    <xf numFmtId="4" fontId="8" fillId="0" borderId="1" xfId="1" applyNumberFormat="1" applyFont="1" applyBorder="1" applyAlignment="1" applyProtection="1">
      <alignment horizontal="right"/>
    </xf>
    <xf numFmtId="0" fontId="8" fillId="0" borderId="1" xfId="0" applyFont="1" applyBorder="1" applyAlignment="1">
      <alignment horizontal="center" vertical="top"/>
    </xf>
    <xf numFmtId="0" fontId="7" fillId="0" borderId="1" xfId="0" applyFont="1" applyBorder="1" applyAlignment="1">
      <alignment horizontal="center" vertical="distributed" wrapText="1"/>
    </xf>
    <xf numFmtId="0" fontId="7" fillId="0" borderId="1" xfId="0" applyFont="1" applyBorder="1" applyAlignment="1">
      <alignment horizontal="center" vertical="top"/>
    </xf>
    <xf numFmtId="4" fontId="6" fillId="4" borderId="1" xfId="0" applyNumberFormat="1" applyFont="1" applyFill="1" applyBorder="1"/>
    <xf numFmtId="165" fontId="7" fillId="0" borderId="1" xfId="0" applyNumberFormat="1" applyFont="1" applyBorder="1" applyAlignment="1">
      <alignment horizontal="center"/>
    </xf>
    <xf numFmtId="165" fontId="7" fillId="0" borderId="1" xfId="1" applyNumberFormat="1" applyFont="1" applyBorder="1" applyAlignment="1" applyProtection="1">
      <alignment horizontal="right"/>
    </xf>
    <xf numFmtId="0" fontId="9" fillId="0" borderId="1" xfId="0" applyFont="1" applyBorder="1"/>
    <xf numFmtId="165" fontId="9" fillId="0" borderId="1" xfId="0" applyNumberFormat="1" applyFont="1" applyBorder="1"/>
    <xf numFmtId="165" fontId="10" fillId="4" borderId="1" xfId="0" applyNumberFormat="1" applyFont="1" applyFill="1" applyBorder="1"/>
    <xf numFmtId="0" fontId="12" fillId="0" borderId="1" xfId="0" applyFont="1" applyBorder="1"/>
    <xf numFmtId="0" fontId="13" fillId="0" borderId="1" xfId="0" applyFont="1" applyBorder="1" applyAlignment="1">
      <alignment horizontal="justify" vertical="distributed" wrapText="1"/>
    </xf>
    <xf numFmtId="0" fontId="11" fillId="2" borderId="1" xfId="0" applyFont="1" applyFill="1" applyBorder="1" applyAlignment="1">
      <alignment horizontal="center"/>
    </xf>
    <xf numFmtId="0" fontId="11" fillId="2" borderId="1" xfId="0" applyFont="1" applyFill="1" applyBorder="1" applyAlignment="1">
      <alignment horizontal="center" vertical="center"/>
    </xf>
    <xf numFmtId="0" fontId="12" fillId="2" borderId="1" xfId="0" applyFont="1" applyFill="1" applyBorder="1"/>
    <xf numFmtId="0" fontId="12" fillId="0" borderId="1" xfId="0" applyFont="1" applyBorder="1" applyAlignment="1">
      <alignment horizontal="justify" vertical="distributed" wrapText="1"/>
    </xf>
    <xf numFmtId="0" fontId="12" fillId="0" borderId="1" xfId="0" applyFont="1" applyBorder="1" applyAlignment="1">
      <alignment horizontal="center" vertical="distributed" wrapText="1"/>
    </xf>
    <xf numFmtId="0" fontId="11" fillId="2" borderId="1" xfId="0" applyFont="1" applyFill="1" applyBorder="1" applyAlignment="1">
      <alignment horizontal="center" vertical="distributed" wrapText="1"/>
    </xf>
    <xf numFmtId="164" fontId="8" fillId="0" borderId="1" xfId="1" applyFont="1" applyBorder="1" applyAlignment="1" applyProtection="1">
      <alignment horizontal="right"/>
    </xf>
    <xf numFmtId="164" fontId="14" fillId="4" borderId="1" xfId="1" applyFont="1" applyFill="1" applyBorder="1" applyAlignment="1" applyProtection="1">
      <alignment horizontal="right"/>
    </xf>
    <xf numFmtId="0" fontId="0" fillId="0" borderId="0" xfId="0" applyFont="1"/>
    <xf numFmtId="0" fontId="15" fillId="0" borderId="0" xfId="0" applyFont="1"/>
    <xf numFmtId="0" fontId="0" fillId="0" borderId="1" xfId="0" applyFont="1" applyBorder="1"/>
    <xf numFmtId="165" fontId="6" fillId="4" borderId="1" xfId="0" applyNumberFormat="1" applyFont="1" applyFill="1" applyBorder="1"/>
    <xf numFmtId="165" fontId="14" fillId="0" borderId="1" xfId="1" applyNumberFormat="1" applyFont="1" applyBorder="1" applyAlignment="1" applyProtection="1">
      <alignment horizontal="right"/>
    </xf>
    <xf numFmtId="0" fontId="6" fillId="0" borderId="1" xfId="0" applyFont="1" applyBorder="1"/>
    <xf numFmtId="165" fontId="5" fillId="0" borderId="1" xfId="1" applyNumberFormat="1" applyFont="1" applyBorder="1" applyAlignment="1" applyProtection="1">
      <alignment horizontal="right"/>
    </xf>
    <xf numFmtId="165" fontId="13" fillId="0" borderId="1" xfId="1" applyNumberFormat="1" applyFont="1" applyBorder="1" applyAlignment="1" applyProtection="1">
      <alignment horizontal="right"/>
    </xf>
    <xf numFmtId="164" fontId="5" fillId="0" borderId="1" xfId="1" applyFont="1" applyBorder="1" applyAlignment="1" applyProtection="1">
      <alignment horizontal="right"/>
    </xf>
    <xf numFmtId="164" fontId="13" fillId="0" borderId="1" xfId="1" applyFont="1" applyBorder="1" applyAlignment="1" applyProtection="1">
      <alignment horizontal="right"/>
    </xf>
    <xf numFmtId="0" fontId="7" fillId="0" borderId="1" xfId="0" applyFont="1" applyBorder="1" applyAlignment="1">
      <alignment vertical="center"/>
    </xf>
    <xf numFmtId="0" fontId="7" fillId="0" borderId="1" xfId="0" applyFont="1" applyBorder="1" applyAlignment="1">
      <alignment horizontal="center" vertical="center"/>
    </xf>
    <xf numFmtId="164" fontId="6" fillId="4" borderId="1" xfId="0" applyNumberFormat="1" applyFont="1" applyFill="1" applyBorder="1"/>
    <xf numFmtId="164" fontId="18" fillId="4" borderId="1" xfId="0" applyNumberFormat="1" applyFont="1" applyFill="1" applyBorder="1"/>
    <xf numFmtId="0" fontId="7" fillId="0" borderId="1" xfId="0" applyFont="1" applyBorder="1" applyAlignment="1">
      <alignment horizontal="distributed" wrapText="1"/>
    </xf>
    <xf numFmtId="0" fontId="5" fillId="0" borderId="1" xfId="0" applyFont="1" applyBorder="1" applyAlignment="1">
      <alignment horizontal="justify" vertical="top"/>
    </xf>
    <xf numFmtId="49" fontId="7" fillId="0" borderId="1" xfId="0" applyNumberFormat="1" applyFont="1" applyBorder="1" applyAlignment="1">
      <alignment horizontal="center"/>
    </xf>
    <xf numFmtId="0" fontId="7" fillId="0" borderId="1" xfId="0" applyFont="1" applyBorder="1" applyAlignment="1">
      <alignment horizontal="right"/>
    </xf>
    <xf numFmtId="0" fontId="8" fillId="0" borderId="1" xfId="0" applyFont="1" applyBorder="1" applyAlignment="1">
      <alignment horizontal="right" vertical="distributed" wrapText="1"/>
    </xf>
    <xf numFmtId="0" fontId="7" fillId="0" borderId="1" xfId="0" applyFont="1" applyBorder="1" applyAlignment="1">
      <alignment horizontal="right" vertical="distributed" wrapText="1"/>
    </xf>
    <xf numFmtId="0" fontId="18" fillId="0" borderId="1" xfId="0" applyFont="1" applyBorder="1"/>
    <xf numFmtId="0" fontId="7" fillId="0" borderId="1" xfId="0" applyFont="1" applyBorder="1" applyAlignment="1">
      <alignment horizontal="justify"/>
    </xf>
    <xf numFmtId="165" fontId="6" fillId="3" borderId="1" xfId="0" applyNumberFormat="1" applyFont="1" applyFill="1" applyBorder="1"/>
    <xf numFmtId="165" fontId="4" fillId="0" borderId="1" xfId="0" applyNumberFormat="1" applyFont="1" applyBorder="1"/>
    <xf numFmtId="165" fontId="6" fillId="5" borderId="1" xfId="0" applyNumberFormat="1" applyFont="1" applyFill="1" applyBorder="1"/>
    <xf numFmtId="164" fontId="6" fillId="5" borderId="1" xfId="0" applyNumberFormat="1" applyFont="1" applyFill="1" applyBorder="1"/>
    <xf numFmtId="164" fontId="10" fillId="6" borderId="1" xfId="0" applyNumberFormat="1" applyFont="1" applyFill="1" applyBorder="1"/>
    <xf numFmtId="0" fontId="19" fillId="0" borderId="1" xfId="0" applyFont="1" applyBorder="1"/>
    <xf numFmtId="0" fontId="8" fillId="0" borderId="1" xfId="0" applyFont="1" applyBorder="1" applyAlignment="1">
      <alignment horizontal="center" vertical="center"/>
    </xf>
    <xf numFmtId="165" fontId="6" fillId="0" borderId="1" xfId="0" applyNumberFormat="1" applyFont="1" applyBorder="1"/>
    <xf numFmtId="0" fontId="2" fillId="2" borderId="3" xfId="0" applyFont="1" applyFill="1" applyBorder="1"/>
    <xf numFmtId="0" fontId="2" fillId="2" borderId="2" xfId="0" applyFont="1" applyFill="1" applyBorder="1"/>
    <xf numFmtId="0" fontId="2" fillId="2" borderId="4" xfId="0" applyFont="1" applyFill="1" applyBorder="1"/>
    <xf numFmtId="0" fontId="5" fillId="0" borderId="1" xfId="0" applyFont="1" applyBorder="1" applyAlignment="1">
      <alignment horizontal="justify"/>
    </xf>
    <xf numFmtId="164" fontId="20" fillId="0" borderId="1" xfId="1" applyFont="1" applyBorder="1" applyAlignment="1" applyProtection="1">
      <alignment horizontal="right"/>
    </xf>
    <xf numFmtId="164" fontId="6" fillId="4" borderId="1" xfId="1" applyFont="1" applyFill="1" applyBorder="1" applyAlignment="1" applyProtection="1">
      <alignment horizontal="right"/>
    </xf>
    <xf numFmtId="166" fontId="7" fillId="0" borderId="1" xfId="1" applyNumberFormat="1" applyFont="1" applyBorder="1" applyAlignment="1" applyProtection="1">
      <alignment horizontal="right"/>
    </xf>
    <xf numFmtId="166" fontId="7" fillId="0" borderId="1" xfId="1" applyNumberFormat="1" applyFont="1" applyBorder="1" applyAlignment="1" applyProtection="1">
      <alignment horizontal="center"/>
    </xf>
    <xf numFmtId="164" fontId="14" fillId="4" borderId="1" xfId="0" applyNumberFormat="1" applyFont="1" applyFill="1" applyBorder="1"/>
    <xf numFmtId="165" fontId="8" fillId="0" borderId="1" xfId="1" applyNumberFormat="1" applyFont="1" applyBorder="1" applyAlignment="1" applyProtection="1">
      <alignment horizontal="right"/>
    </xf>
    <xf numFmtId="0" fontId="21" fillId="0" borderId="3" xfId="0" applyFont="1" applyBorder="1"/>
    <xf numFmtId="0" fontId="21" fillId="0" borderId="2" xfId="0" applyFont="1" applyBorder="1"/>
    <xf numFmtId="0" fontId="21" fillId="0" borderId="4" xfId="0" applyFont="1" applyBorder="1"/>
    <xf numFmtId="0" fontId="21" fillId="0" borderId="4" xfId="0" applyFont="1" applyBorder="1" applyAlignment="1">
      <alignment horizontal="center"/>
    </xf>
    <xf numFmtId="0" fontId="22" fillId="0" borderId="1" xfId="0" applyFont="1" applyBorder="1"/>
    <xf numFmtId="0" fontId="1" fillId="0" borderId="1" xfId="0" applyFont="1" applyBorder="1"/>
    <xf numFmtId="0" fontId="22" fillId="3" borderId="1" xfId="0" applyFont="1" applyFill="1" applyBorder="1" applyAlignment="1">
      <alignment horizontal="center"/>
    </xf>
    <xf numFmtId="0" fontId="1" fillId="3" borderId="1" xfId="0" applyFont="1" applyFill="1" applyBorder="1" applyAlignment="1">
      <alignment horizontal="center"/>
    </xf>
    <xf numFmtId="0" fontId="22" fillId="0" borderId="3" xfId="0" applyFont="1" applyBorder="1"/>
    <xf numFmtId="0" fontId="22" fillId="0" borderId="2" xfId="0" applyFont="1" applyBorder="1"/>
    <xf numFmtId="0" fontId="22" fillId="0" borderId="4" xfId="0" applyFont="1" applyBorder="1"/>
    <xf numFmtId="164" fontId="22" fillId="0" borderId="1" xfId="0" applyNumberFormat="1" applyFont="1" applyBorder="1"/>
    <xf numFmtId="0" fontId="22" fillId="0" borderId="1" xfId="0" applyFont="1" applyBorder="1" applyAlignment="1">
      <alignment horizontal="left"/>
    </xf>
    <xf numFmtId="164" fontId="1" fillId="0" borderId="1" xfId="0" applyNumberFormat="1" applyFont="1" applyBorder="1"/>
    <xf numFmtId="0" fontId="23" fillId="0" borderId="2" xfId="0" applyFont="1" applyBorder="1"/>
    <xf numFmtId="0" fontId="23" fillId="0" borderId="4" xfId="0" applyFont="1" applyBorder="1"/>
    <xf numFmtId="165" fontId="22" fillId="0" borderId="0" xfId="0" applyNumberFormat="1" applyFont="1"/>
    <xf numFmtId="0" fontId="23" fillId="0" borderId="1" xfId="0" applyFont="1" applyBorder="1"/>
    <xf numFmtId="0" fontId="22" fillId="0" borderId="0" xfId="0" applyFont="1"/>
    <xf numFmtId="0" fontId="23" fillId="0" borderId="0" xfId="0" applyFont="1"/>
    <xf numFmtId="0" fontId="24" fillId="7" borderId="3" xfId="0" applyFont="1" applyFill="1" applyBorder="1"/>
    <xf numFmtId="0" fontId="25" fillId="7" borderId="2" xfId="0" applyFont="1" applyFill="1" applyBorder="1"/>
    <xf numFmtId="0" fontId="25" fillId="7" borderId="4" xfId="0" applyFont="1" applyFill="1" applyBorder="1"/>
    <xf numFmtId="164" fontId="24" fillId="5" borderId="1" xfId="0" applyNumberFormat="1" applyFont="1" applyFill="1" applyBorder="1"/>
    <xf numFmtId="167" fontId="26" fillId="6" borderId="1" xfId="0" applyNumberFormat="1" applyFont="1" applyFill="1" applyBorder="1"/>
    <xf numFmtId="3" fontId="0" fillId="0" borderId="1" xfId="0" applyNumberFormat="1" applyFont="1" applyBorder="1"/>
    <xf numFmtId="2" fontId="0" fillId="0" borderId="1" xfId="0" applyNumberFormat="1" applyFont="1" applyBorder="1"/>
  </cellXfs>
  <cellStyles count="2">
    <cellStyle name="Normal" xfId="0" builtinId="0"/>
    <cellStyle name="Separador de milhares" xfId="1" builtinId="3"/>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2F2F2"/>
      <rgbColor rgb="FFCCFFFF"/>
      <rgbColor rgb="FF660066"/>
      <rgbColor rgb="FFFF8080"/>
      <rgbColor rgb="FF0066CC"/>
      <rgbColor rgb="FFDDD9C3"/>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C00"/>
      <rgbColor rgb="FFFF9900"/>
      <rgbColor rgb="FFFF3366"/>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FFFF"/>
  </sheetPr>
  <dimension ref="A1:G27"/>
  <sheetViews>
    <sheetView topLeftCell="A5" zoomScale="143" zoomScaleNormal="143" workbookViewId="0">
      <selection activeCell="F15" sqref="F15"/>
    </sheetView>
  </sheetViews>
  <sheetFormatPr defaultRowHeight="15"/>
  <cols>
    <col min="1" max="1" width="8.5703125"/>
    <col min="2" max="2" width="46.28515625"/>
    <col min="3" max="3" width="39.28515625"/>
    <col min="4" max="4" width="12.140625"/>
    <col min="5" max="5" width="11.28515625"/>
    <col min="6" max="6" width="11.7109375"/>
    <col min="7" max="1025" width="8.7109375"/>
  </cols>
  <sheetData>
    <row r="1" spans="1:7" ht="13.9" customHeight="1">
      <c r="A1" s="11"/>
      <c r="B1" s="12" t="s">
        <v>0</v>
      </c>
      <c r="C1" s="12"/>
      <c r="D1" s="12"/>
      <c r="E1" s="12"/>
      <c r="F1" s="12"/>
    </row>
    <row r="2" spans="1:7" ht="13.9" customHeight="1">
      <c r="A2" s="11"/>
      <c r="B2" s="12"/>
      <c r="C2" s="13" t="s">
        <v>1</v>
      </c>
      <c r="E2" s="13"/>
      <c r="F2" s="13"/>
    </row>
    <row r="3" spans="1:7" ht="25.5" customHeight="1">
      <c r="A3" s="14"/>
      <c r="B3" s="15" t="s">
        <v>2</v>
      </c>
      <c r="C3" s="15"/>
      <c r="D3" s="15"/>
      <c r="E3" s="15"/>
      <c r="F3" s="14"/>
    </row>
    <row r="4" spans="1:7" ht="15" customHeight="1">
      <c r="B4" s="16" t="s">
        <v>3</v>
      </c>
      <c r="C4" s="16"/>
      <c r="D4" s="17"/>
      <c r="E4" s="17"/>
      <c r="F4" s="17"/>
    </row>
    <row r="5" spans="1:7" s="21" customFormat="1" ht="12.75" customHeight="1">
      <c r="A5" s="18" t="s">
        <v>4</v>
      </c>
      <c r="B5" s="19"/>
      <c r="C5" s="19"/>
      <c r="D5" s="20"/>
      <c r="E5" s="20"/>
      <c r="F5" s="20"/>
    </row>
    <row r="6" spans="1:7" ht="15" customHeight="1">
      <c r="A6" s="22" t="s">
        <v>5</v>
      </c>
      <c r="B6" s="22"/>
      <c r="C6" s="23" t="s">
        <v>6</v>
      </c>
      <c r="D6" s="24"/>
      <c r="E6" s="22"/>
      <c r="F6" s="22"/>
    </row>
    <row r="7" spans="1:7" ht="15" customHeight="1">
      <c r="A7" s="21" t="s">
        <v>7</v>
      </c>
      <c r="C7" s="25" t="s">
        <v>8</v>
      </c>
      <c r="D7" s="26"/>
      <c r="E7" s="26"/>
      <c r="F7" s="26"/>
    </row>
    <row r="8" spans="1:7" ht="15" customHeight="1">
      <c r="A8" s="27"/>
      <c r="B8" s="27"/>
      <c r="C8" s="27"/>
      <c r="D8" s="27"/>
      <c r="E8" s="27"/>
      <c r="F8" s="28" t="s">
        <v>9</v>
      </c>
    </row>
    <row r="9" spans="1:7" ht="15" customHeight="1">
      <c r="A9" s="29" t="s">
        <v>10</v>
      </c>
      <c r="B9" s="29" t="s">
        <v>11</v>
      </c>
      <c r="C9" s="29" t="s">
        <v>12</v>
      </c>
      <c r="D9" s="29" t="s">
        <v>13</v>
      </c>
      <c r="E9" s="29" t="s">
        <v>14</v>
      </c>
      <c r="F9" s="29"/>
      <c r="G9" s="30"/>
    </row>
    <row r="10" spans="1:7" ht="34.700000000000003" customHeight="1">
      <c r="A10" s="31">
        <v>1001</v>
      </c>
      <c r="B10" s="32" t="s">
        <v>15</v>
      </c>
      <c r="C10" s="33" t="s">
        <v>16</v>
      </c>
      <c r="D10" s="34">
        <v>50</v>
      </c>
      <c r="E10" s="35" t="s">
        <v>17</v>
      </c>
      <c r="F10" s="36">
        <v>34000</v>
      </c>
    </row>
    <row r="11" spans="1:7" ht="12.75" customHeight="1">
      <c r="A11" s="31">
        <v>1001</v>
      </c>
      <c r="B11" s="37" t="s">
        <v>18</v>
      </c>
      <c r="C11" s="38" t="s">
        <v>19</v>
      </c>
      <c r="D11" s="39">
        <v>250</v>
      </c>
      <c r="E11" s="31" t="s">
        <v>20</v>
      </c>
      <c r="F11" s="36">
        <v>70000</v>
      </c>
    </row>
    <row r="12" spans="1:7" ht="15.95" customHeight="1">
      <c r="A12" s="31">
        <v>2001</v>
      </c>
      <c r="B12" s="32" t="s">
        <v>21</v>
      </c>
      <c r="C12" s="32" t="s">
        <v>22</v>
      </c>
      <c r="D12" s="34">
        <v>12</v>
      </c>
      <c r="E12" s="35" t="s">
        <v>23</v>
      </c>
      <c r="F12" s="36">
        <v>560000</v>
      </c>
    </row>
    <row r="13" spans="1:7" ht="50.65" customHeight="1">
      <c r="A13" s="31">
        <v>2001</v>
      </c>
      <c r="B13" s="40" t="s">
        <v>24</v>
      </c>
      <c r="C13" s="32" t="s">
        <v>25</v>
      </c>
      <c r="D13" s="34">
        <v>100</v>
      </c>
      <c r="E13" s="35" t="s">
        <v>8</v>
      </c>
      <c r="F13" s="36">
        <v>200000</v>
      </c>
    </row>
    <row r="14" spans="1:7" ht="19.149999999999999" customHeight="1">
      <c r="A14" s="31">
        <v>2001</v>
      </c>
      <c r="B14" s="40" t="s">
        <v>26</v>
      </c>
      <c r="C14" s="32" t="s">
        <v>27</v>
      </c>
      <c r="D14" s="34">
        <v>100</v>
      </c>
      <c r="E14" s="35" t="s">
        <v>8</v>
      </c>
      <c r="F14" s="36">
        <v>5000</v>
      </c>
    </row>
    <row r="15" spans="1:7" ht="26.65" customHeight="1">
      <c r="A15" s="31">
        <v>2001</v>
      </c>
      <c r="B15" s="40" t="s">
        <v>28</v>
      </c>
      <c r="C15" s="41" t="s">
        <v>29</v>
      </c>
      <c r="D15" s="34">
        <v>100</v>
      </c>
      <c r="E15" s="35" t="s">
        <v>8</v>
      </c>
      <c r="F15" s="36">
        <v>5000</v>
      </c>
    </row>
    <row r="16" spans="1:7" ht="14.25" customHeight="1">
      <c r="A16" s="31"/>
      <c r="B16" s="40" t="s">
        <v>30</v>
      </c>
      <c r="C16" s="32" t="s">
        <v>25</v>
      </c>
      <c r="D16" s="34">
        <v>100</v>
      </c>
      <c r="E16" s="35" t="s">
        <v>8</v>
      </c>
      <c r="F16" s="36">
        <v>4000</v>
      </c>
    </row>
    <row r="17" spans="1:6" ht="12.75" customHeight="1">
      <c r="A17" s="31">
        <v>2001</v>
      </c>
      <c r="B17" s="42" t="s">
        <v>31</v>
      </c>
      <c r="C17" s="43" t="s">
        <v>32</v>
      </c>
      <c r="D17" s="39">
        <v>100</v>
      </c>
      <c r="E17" s="31" t="s">
        <v>8</v>
      </c>
      <c r="F17" s="36">
        <v>12000</v>
      </c>
    </row>
    <row r="18" spans="1:6" ht="15" customHeight="1">
      <c r="A18" s="44"/>
      <c r="B18" s="17"/>
      <c r="C18" s="17"/>
      <c r="D18" s="17"/>
      <c r="E18" s="17"/>
      <c r="F18" s="45">
        <f>SUM(F10:F17)</f>
        <v>890000</v>
      </c>
    </row>
    <row r="19" spans="1:6" s="21" customFormat="1" ht="13.9" customHeight="1">
      <c r="A19" s="46"/>
      <c r="B19" s="47" t="s">
        <v>33</v>
      </c>
      <c r="C19" s="48"/>
      <c r="D19" s="48"/>
      <c r="E19" s="48"/>
      <c r="F19" s="48"/>
    </row>
    <row r="20" spans="1:6" ht="13.9" customHeight="1">
      <c r="A20" s="49" t="s">
        <v>4</v>
      </c>
      <c r="B20" s="50"/>
      <c r="C20" s="51"/>
      <c r="D20" s="26"/>
      <c r="E20" s="26"/>
      <c r="F20" s="26"/>
    </row>
    <row r="21" spans="1:6" ht="15" customHeight="1">
      <c r="A21" s="22" t="s">
        <v>5</v>
      </c>
      <c r="B21" s="22"/>
      <c r="C21" s="23" t="s">
        <v>6</v>
      </c>
      <c r="D21" s="24"/>
      <c r="E21" s="22"/>
      <c r="F21" s="22"/>
    </row>
    <row r="22" spans="1:6" ht="13.9" customHeight="1">
      <c r="A22" s="49" t="s">
        <v>34</v>
      </c>
      <c r="B22" s="51"/>
      <c r="C22" s="25" t="s">
        <v>8</v>
      </c>
      <c r="D22" s="25">
        <v>70</v>
      </c>
      <c r="E22" s="25"/>
      <c r="F22" s="25"/>
    </row>
    <row r="23" spans="1:6" ht="15" customHeight="1">
      <c r="A23" s="27"/>
      <c r="B23" s="27"/>
      <c r="C23" s="27"/>
      <c r="D23" s="27"/>
      <c r="E23" s="27"/>
      <c r="F23" s="28" t="s">
        <v>9</v>
      </c>
    </row>
    <row r="24" spans="1:6" ht="15" customHeight="1">
      <c r="A24" s="29" t="s">
        <v>10</v>
      </c>
      <c r="B24" s="29" t="s">
        <v>11</v>
      </c>
      <c r="C24" s="29" t="s">
        <v>12</v>
      </c>
      <c r="D24" s="29" t="s">
        <v>13</v>
      </c>
      <c r="E24" s="29" t="s">
        <v>14</v>
      </c>
      <c r="F24" s="29"/>
    </row>
    <row r="25" spans="1:6" ht="18.2" customHeight="1">
      <c r="A25" s="31">
        <v>2002</v>
      </c>
      <c r="B25" s="37" t="s">
        <v>35</v>
      </c>
      <c r="C25" s="37" t="s">
        <v>36</v>
      </c>
      <c r="D25" s="39">
        <v>100</v>
      </c>
      <c r="E25" s="31" t="s">
        <v>8</v>
      </c>
      <c r="F25" s="36">
        <v>18000</v>
      </c>
    </row>
    <row r="26" spans="1:6" ht="15" customHeight="1">
      <c r="A26" s="44"/>
      <c r="F26" s="52">
        <f>F25</f>
        <v>18000</v>
      </c>
    </row>
    <row r="27" spans="1:6" ht="13.9" customHeight="1">
      <c r="A27" s="44" t="s">
        <v>37</v>
      </c>
      <c r="F27" s="53">
        <f>F26+F18</f>
        <v>908000</v>
      </c>
    </row>
  </sheetData>
  <pageMargins left="0.72569444444444398" right="0.51180555555555496" top="0.265972222222222" bottom="0.40416666666666701"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dimension ref="A1:H17"/>
  <sheetViews>
    <sheetView workbookViewId="0"/>
  </sheetViews>
  <sheetFormatPr defaultRowHeight="15"/>
  <cols>
    <col min="4" max="4" width="19.28515625" customWidth="1"/>
  </cols>
  <sheetData>
    <row r="1" spans="1:8" ht="19.5">
      <c r="A1" s="121" t="s">
        <v>338</v>
      </c>
      <c r="B1" s="122"/>
      <c r="C1" s="122"/>
      <c r="D1" s="122"/>
      <c r="E1" s="123"/>
      <c r="F1" s="124" t="s">
        <v>339</v>
      </c>
      <c r="G1" s="124"/>
      <c r="H1" s="124"/>
    </row>
    <row r="2" spans="1:8" ht="17.25">
      <c r="A2" s="125"/>
      <c r="B2" s="125"/>
      <c r="C2" s="125"/>
      <c r="D2" s="125"/>
      <c r="E2" s="126"/>
    </row>
    <row r="3" spans="1:8" ht="17.25">
      <c r="A3" s="127" t="s">
        <v>340</v>
      </c>
      <c r="B3" s="127"/>
      <c r="C3" s="127"/>
      <c r="D3" s="127" t="s">
        <v>341</v>
      </c>
      <c r="F3" s="127" t="s">
        <v>340</v>
      </c>
      <c r="G3" s="127"/>
      <c r="H3" s="128" t="s">
        <v>8</v>
      </c>
    </row>
    <row r="4" spans="1:8" ht="17.25">
      <c r="A4" s="129" t="s">
        <v>2</v>
      </c>
      <c r="B4" s="130"/>
      <c r="C4" s="131"/>
      <c r="D4" s="132">
        <f>Câmara!F27</f>
        <v>908000</v>
      </c>
      <c r="F4" s="133" t="s">
        <v>2</v>
      </c>
      <c r="G4" s="133"/>
      <c r="H4" s="134">
        <f>D4/D13*100</f>
        <v>6.6018552455086654</v>
      </c>
    </row>
    <row r="5" spans="1:8" ht="17.25">
      <c r="A5" s="129" t="s">
        <v>38</v>
      </c>
      <c r="B5" s="135"/>
      <c r="C5" s="136"/>
      <c r="D5" s="132">
        <f>Gabinete!F20</f>
        <v>521500</v>
      </c>
      <c r="F5" s="133" t="s">
        <v>38</v>
      </c>
      <c r="G5" s="133"/>
      <c r="H5" s="134">
        <f>D5/D13*100</f>
        <v>3.7917043067541512</v>
      </c>
    </row>
    <row r="6" spans="1:8" ht="17.25">
      <c r="A6" s="129" t="s">
        <v>342</v>
      </c>
      <c r="B6" s="135"/>
      <c r="C6" s="136"/>
      <c r="D6" s="132">
        <f>Adm!F37</f>
        <v>830000</v>
      </c>
      <c r="F6" s="129" t="s">
        <v>342</v>
      </c>
      <c r="G6" s="135"/>
      <c r="H6" s="134">
        <f>D6/D13*100</f>
        <v>6.0347355217755423</v>
      </c>
    </row>
    <row r="7" spans="1:8" ht="17.25">
      <c r="A7" s="133" t="s">
        <v>343</v>
      </c>
      <c r="B7" s="133"/>
      <c r="C7" s="133"/>
      <c r="D7" s="132">
        <f>SMEC!F84</f>
        <v>4069738</v>
      </c>
      <c r="F7" s="133" t="s">
        <v>343</v>
      </c>
      <c r="G7" s="133"/>
      <c r="H7" s="134">
        <f>D7/D13*100</f>
        <v>29.590111413156329</v>
      </c>
    </row>
    <row r="8" spans="1:8" ht="17.25">
      <c r="A8" s="129" t="s">
        <v>344</v>
      </c>
      <c r="B8" s="135"/>
      <c r="C8" s="136"/>
      <c r="D8" s="132">
        <f>'Dpto Assist.Social'!F38</f>
        <v>830000</v>
      </c>
      <c r="F8" s="133" t="s">
        <v>344</v>
      </c>
      <c r="G8" s="133"/>
      <c r="H8" s="134">
        <f>D8/D13*100</f>
        <v>6.0347355217755423</v>
      </c>
    </row>
    <row r="9" spans="1:8" ht="17.25">
      <c r="A9" s="129" t="s">
        <v>345</v>
      </c>
      <c r="B9" s="135"/>
      <c r="C9" s="136"/>
      <c r="D9" s="132">
        <f>Agricultura!F64</f>
        <v>995000</v>
      </c>
      <c r="F9" s="133" t="s">
        <v>345</v>
      </c>
      <c r="G9" s="133"/>
      <c r="H9" s="134">
        <f>D9/D13*100</f>
        <v>7.2344118604417638</v>
      </c>
    </row>
    <row r="10" spans="1:8" ht="17.25">
      <c r="A10" s="133" t="s">
        <v>346</v>
      </c>
      <c r="B10" s="133"/>
      <c r="C10" s="133"/>
      <c r="D10" s="132">
        <f>'Sec. Saúde'!F39</f>
        <v>1914471.62</v>
      </c>
      <c r="F10" s="133" t="s">
        <v>346</v>
      </c>
      <c r="G10" s="133"/>
      <c r="H10" s="134">
        <f>D10/D13*100</f>
        <v>13.919674567042369</v>
      </c>
    </row>
    <row r="11" spans="1:8" ht="17.25">
      <c r="A11" s="133" t="s">
        <v>347</v>
      </c>
      <c r="B11" s="133"/>
      <c r="C11" s="133"/>
      <c r="D11" s="132">
        <f>Obras!F41</f>
        <v>2695000</v>
      </c>
      <c r="F11" s="133" t="s">
        <v>347</v>
      </c>
      <c r="G11" s="133"/>
      <c r="H11" s="134">
        <f>D11/D13*100</f>
        <v>19.594713531548297</v>
      </c>
    </row>
    <row r="12" spans="1:8" ht="17.25">
      <c r="A12" s="129" t="s">
        <v>348</v>
      </c>
      <c r="B12" s="135"/>
      <c r="C12" s="136"/>
      <c r="D12" s="137">
        <f>'Sec. Desenvolvimento'!F33</f>
        <v>990000</v>
      </c>
      <c r="E12" s="138"/>
      <c r="F12" s="139" t="s">
        <v>348</v>
      </c>
      <c r="G12" s="140"/>
      <c r="H12" s="134">
        <f>D12/D13*100</f>
        <v>7.1980580319973324</v>
      </c>
    </row>
    <row r="13" spans="1:8" ht="15.75">
      <c r="A13" s="141" t="s">
        <v>349</v>
      </c>
      <c r="B13" s="142"/>
      <c r="C13" s="143"/>
      <c r="D13" s="144">
        <f>SUM(D4:D12)</f>
        <v>13753709.620000001</v>
      </c>
      <c r="F13" s="141" t="s">
        <v>350</v>
      </c>
      <c r="G13" s="142"/>
      <c r="H13" s="134">
        <f>H12+H11+H10+H9+H8+H7+H6+H5+H4</f>
        <v>99.999999999999986</v>
      </c>
    </row>
    <row r="15" spans="1:8">
      <c r="C15" s="83">
        <v>2016</v>
      </c>
      <c r="D15" s="145">
        <v>13737425.619999999</v>
      </c>
    </row>
    <row r="16" spans="1:8">
      <c r="D16" s="146">
        <f>D15-D13</f>
        <v>-16284.000000001863</v>
      </c>
    </row>
    <row r="17" spans="4:4">
      <c r="D17" s="147">
        <f>D16*100/D15</f>
        <v>-0.11853749349000561</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rgb="FFFFFFFF"/>
  </sheetPr>
  <dimension ref="A1:F20"/>
  <sheetViews>
    <sheetView topLeftCell="A4" zoomScale="143" zoomScaleNormal="143" workbookViewId="0">
      <selection activeCell="C16" sqref="C16"/>
    </sheetView>
  </sheetViews>
  <sheetFormatPr defaultRowHeight="15"/>
  <cols>
    <col min="1" max="1" width="8.5703125"/>
    <col min="2" max="2" width="44.42578125"/>
    <col min="3" max="3" width="25.140625"/>
    <col min="4" max="4" width="17.85546875"/>
    <col min="5" max="5" width="15.28515625"/>
    <col min="6" max="6" width="12.85546875"/>
    <col min="7" max="1025" width="8.7109375"/>
  </cols>
  <sheetData>
    <row r="1" spans="1:6" ht="13.9" customHeight="1">
      <c r="A1" s="11"/>
      <c r="B1" s="12" t="s">
        <v>0</v>
      </c>
      <c r="C1" s="12"/>
      <c r="D1" s="12"/>
      <c r="E1" s="12"/>
      <c r="F1" s="12"/>
    </row>
    <row r="2" spans="1:6" ht="13.9" customHeight="1">
      <c r="A2" s="11"/>
      <c r="B2" s="12"/>
      <c r="C2" s="54" t="s">
        <v>1</v>
      </c>
      <c r="D2" s="54"/>
      <c r="E2" s="13"/>
      <c r="F2" s="14"/>
    </row>
    <row r="3" spans="1:6" ht="14.85" customHeight="1">
      <c r="A3" s="14"/>
      <c r="B3" s="15" t="s">
        <v>38</v>
      </c>
      <c r="C3" s="15"/>
      <c r="D3" s="15"/>
      <c r="E3" s="15"/>
      <c r="F3" s="14"/>
    </row>
    <row r="4" spans="1:6" ht="15" customHeight="1">
      <c r="A4" s="10" t="s">
        <v>39</v>
      </c>
      <c r="B4" s="10"/>
      <c r="C4" s="10"/>
      <c r="D4" s="10"/>
      <c r="E4" s="10"/>
      <c r="F4" s="17"/>
    </row>
    <row r="5" spans="1:6" ht="15" customHeight="1">
      <c r="A5" s="9" t="s">
        <v>40</v>
      </c>
      <c r="B5" s="9"/>
      <c r="C5" s="9"/>
      <c r="D5" s="9"/>
      <c r="E5" s="9"/>
      <c r="F5" s="9"/>
    </row>
    <row r="6" spans="1:6" ht="15" customHeight="1">
      <c r="A6" s="29" t="s">
        <v>5</v>
      </c>
      <c r="B6" s="29"/>
      <c r="C6" s="55" t="s">
        <v>6</v>
      </c>
      <c r="D6" s="56"/>
      <c r="E6" s="29"/>
      <c r="F6" s="29"/>
    </row>
    <row r="7" spans="1:6" ht="15" customHeight="1">
      <c r="A7" s="57" t="s">
        <v>7</v>
      </c>
      <c r="C7" s="58" t="s">
        <v>8</v>
      </c>
      <c r="D7" s="58"/>
      <c r="E7" s="58"/>
      <c r="F7" s="58"/>
    </row>
    <row r="8" spans="1:6" ht="15" customHeight="1">
      <c r="A8" s="27"/>
      <c r="B8" s="27"/>
      <c r="C8" s="27"/>
      <c r="D8" s="27"/>
      <c r="E8" s="27"/>
      <c r="F8" s="28" t="s">
        <v>9</v>
      </c>
    </row>
    <row r="9" spans="1:6" ht="15" customHeight="1">
      <c r="A9" s="29" t="s">
        <v>10</v>
      </c>
      <c r="B9" s="29" t="s">
        <v>11</v>
      </c>
      <c r="C9" s="29" t="s">
        <v>12</v>
      </c>
      <c r="D9" s="29" t="s">
        <v>13</v>
      </c>
      <c r="E9" s="29" t="s">
        <v>14</v>
      </c>
      <c r="F9" s="29"/>
    </row>
    <row r="10" spans="1:6" ht="19.5" customHeight="1">
      <c r="A10" s="31">
        <v>1003</v>
      </c>
      <c r="B10" s="37" t="s">
        <v>41</v>
      </c>
      <c r="C10" s="37" t="s">
        <v>42</v>
      </c>
      <c r="D10" s="39">
        <v>3</v>
      </c>
      <c r="E10" s="31" t="s">
        <v>43</v>
      </c>
      <c r="F10" s="59">
        <v>2000</v>
      </c>
    </row>
    <row r="11" spans="1:6" ht="18" customHeight="1">
      <c r="A11" s="31">
        <v>1100</v>
      </c>
      <c r="B11" s="37" t="s">
        <v>44</v>
      </c>
      <c r="C11" s="37" t="s">
        <v>42</v>
      </c>
      <c r="D11" s="39">
        <v>1</v>
      </c>
      <c r="E11" s="31" t="s">
        <v>43</v>
      </c>
      <c r="F11" s="59">
        <v>1500</v>
      </c>
    </row>
    <row r="12" spans="1:6" ht="15" customHeight="1">
      <c r="A12" s="31">
        <v>1003</v>
      </c>
      <c r="B12" s="37" t="s">
        <v>45</v>
      </c>
      <c r="C12" s="60" t="s">
        <v>46</v>
      </c>
      <c r="D12" s="39">
        <v>1</v>
      </c>
      <c r="E12" s="31" t="s">
        <v>47</v>
      </c>
      <c r="F12" s="59">
        <v>70000</v>
      </c>
    </row>
    <row r="13" spans="1:6" ht="15" customHeight="1">
      <c r="A13" s="31">
        <v>2006</v>
      </c>
      <c r="B13" s="32" t="s">
        <v>48</v>
      </c>
      <c r="C13" s="60" t="s">
        <v>49</v>
      </c>
      <c r="D13" s="34">
        <v>100</v>
      </c>
      <c r="E13" s="35" t="s">
        <v>8</v>
      </c>
      <c r="F13" s="61">
        <v>25000</v>
      </c>
    </row>
    <row r="14" spans="1:6" ht="36" customHeight="1">
      <c r="A14" s="31">
        <v>1003</v>
      </c>
      <c r="B14" s="32" t="s">
        <v>15</v>
      </c>
      <c r="C14" s="62" t="s">
        <v>50</v>
      </c>
      <c r="D14" s="34">
        <v>5</v>
      </c>
      <c r="E14" s="35" t="s">
        <v>43</v>
      </c>
      <c r="F14" s="61">
        <v>8000</v>
      </c>
    </row>
    <row r="15" spans="1:6" ht="18.2" customHeight="1">
      <c r="A15" s="31">
        <v>2006</v>
      </c>
      <c r="B15" s="32" t="s">
        <v>51</v>
      </c>
      <c r="C15" s="32" t="s">
        <v>52</v>
      </c>
      <c r="D15" s="34">
        <v>6</v>
      </c>
      <c r="E15" s="35" t="s">
        <v>53</v>
      </c>
      <c r="F15" s="61">
        <v>350000</v>
      </c>
    </row>
    <row r="16" spans="1:6" ht="40.15" customHeight="1">
      <c r="A16" s="31">
        <v>2006</v>
      </c>
      <c r="B16" s="40" t="s">
        <v>54</v>
      </c>
      <c r="C16" s="60" t="s">
        <v>25</v>
      </c>
      <c r="D16" s="34">
        <v>100</v>
      </c>
      <c r="E16" s="35" t="s">
        <v>8</v>
      </c>
      <c r="F16" s="61">
        <v>60000</v>
      </c>
    </row>
    <row r="17" spans="1:6" ht="12" customHeight="1">
      <c r="A17" s="31">
        <v>2079</v>
      </c>
      <c r="B17" s="42" t="s">
        <v>55</v>
      </c>
      <c r="C17" s="63" t="s">
        <v>56</v>
      </c>
      <c r="D17" s="39">
        <v>100</v>
      </c>
      <c r="E17" s="31" t="s">
        <v>8</v>
      </c>
      <c r="F17" s="61">
        <v>5000</v>
      </c>
    </row>
    <row r="18" spans="1:6" ht="17.45" customHeight="1">
      <c r="A18" s="31">
        <v>2069</v>
      </c>
      <c r="B18" s="42" t="s">
        <v>57</v>
      </c>
      <c r="C18" s="64" t="s">
        <v>58</v>
      </c>
      <c r="D18" s="39">
        <v>100</v>
      </c>
      <c r="E18" s="31" t="s">
        <v>8</v>
      </c>
      <c r="F18" s="61">
        <v>30000</v>
      </c>
    </row>
    <row r="19" spans="1:6" ht="15" customHeight="1">
      <c r="F19" s="65">
        <f>SUM(F10:F17)</f>
        <v>521500</v>
      </c>
    </row>
    <row r="20" spans="1:6" ht="15" customHeight="1">
      <c r="A20" s="44" t="s">
        <v>37</v>
      </c>
      <c r="F20" s="53">
        <f>F19</f>
        <v>521500</v>
      </c>
    </row>
  </sheetData>
  <mergeCells count="2">
    <mergeCell ref="A4:E4"/>
    <mergeCell ref="A5:F5"/>
  </mergeCells>
  <pageMargins left="0.79652777777777795" right="0.32291666666666702"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sheetPr>
    <tabColor rgb="FFFFFFFF"/>
  </sheetPr>
  <dimension ref="A1:G37"/>
  <sheetViews>
    <sheetView tabSelected="1" topLeftCell="A12" zoomScale="143" zoomScaleNormal="143" workbookViewId="0">
      <selection activeCell="C9" sqref="C9"/>
    </sheetView>
  </sheetViews>
  <sheetFormatPr defaultRowHeight="15"/>
  <cols>
    <col min="1" max="1" width="8.7109375"/>
    <col min="2" max="2" width="41.7109375"/>
    <col min="3" max="3" width="27.28515625"/>
    <col min="4" max="4" width="11.28515625"/>
    <col min="5" max="5" width="17"/>
    <col min="6" max="6" width="18"/>
    <col min="7" max="1025" width="8.7109375"/>
  </cols>
  <sheetData>
    <row r="1" spans="1:6" ht="13.9" customHeight="1">
      <c r="A1" s="11"/>
      <c r="B1" s="12" t="s">
        <v>0</v>
      </c>
      <c r="C1" s="12"/>
      <c r="D1" s="12"/>
      <c r="E1" s="12"/>
      <c r="F1" s="12"/>
    </row>
    <row r="2" spans="1:6" ht="13.9" customHeight="1">
      <c r="A2" s="11"/>
      <c r="B2" s="12"/>
      <c r="C2" s="54" t="s">
        <v>1</v>
      </c>
      <c r="D2" s="54"/>
      <c r="E2" s="13"/>
      <c r="F2" s="14"/>
    </row>
    <row r="3" spans="1:6" ht="15" customHeight="1">
      <c r="A3" s="14"/>
      <c r="B3" s="15" t="s">
        <v>59</v>
      </c>
      <c r="C3" s="15"/>
      <c r="D3" s="15"/>
      <c r="E3" s="15"/>
      <c r="F3" s="14"/>
    </row>
    <row r="4" spans="1:6" ht="15" customHeight="1">
      <c r="A4" s="10" t="s">
        <v>60</v>
      </c>
      <c r="B4" s="10"/>
      <c r="C4" s="10"/>
      <c r="D4" s="17"/>
      <c r="E4" s="17"/>
      <c r="F4" s="17"/>
    </row>
    <row r="5" spans="1:6" ht="15" customHeight="1">
      <c r="A5" s="9" t="s">
        <v>61</v>
      </c>
      <c r="B5" s="9"/>
      <c r="C5" s="9"/>
      <c r="D5" s="9"/>
      <c r="E5" s="9"/>
      <c r="F5" s="26"/>
    </row>
    <row r="6" spans="1:6" ht="15" customHeight="1">
      <c r="A6" s="29" t="s">
        <v>5</v>
      </c>
      <c r="B6" s="29"/>
      <c r="C6" s="55" t="s">
        <v>6</v>
      </c>
      <c r="D6" s="56"/>
      <c r="E6" s="29"/>
      <c r="F6" s="29"/>
    </row>
    <row r="7" spans="1:6" ht="15" customHeight="1">
      <c r="A7" s="8" t="s">
        <v>7</v>
      </c>
      <c r="B7" s="8"/>
      <c r="C7" s="58" t="s">
        <v>8</v>
      </c>
      <c r="D7" s="58"/>
      <c r="E7" s="58"/>
      <c r="F7" s="58"/>
    </row>
    <row r="8" spans="1:6" ht="13.9" customHeight="1">
      <c r="A8" s="29" t="s">
        <v>10</v>
      </c>
      <c r="B8" s="29" t="s">
        <v>11</v>
      </c>
      <c r="C8" s="29" t="s">
        <v>12</v>
      </c>
      <c r="D8" s="29" t="s">
        <v>13</v>
      </c>
      <c r="E8" s="29" t="s">
        <v>14</v>
      </c>
      <c r="F8" s="28" t="s">
        <v>9</v>
      </c>
    </row>
    <row r="9" spans="1:6" ht="38.25" customHeight="1">
      <c r="A9" s="31">
        <v>1004</v>
      </c>
      <c r="B9" s="37" t="s">
        <v>15</v>
      </c>
      <c r="C9" s="63" t="s">
        <v>50</v>
      </c>
      <c r="D9" s="39">
        <v>10</v>
      </c>
      <c r="E9" s="66" t="s">
        <v>43</v>
      </c>
      <c r="F9" s="67">
        <v>10000</v>
      </c>
    </row>
    <row r="10" spans="1:6" ht="34.5" customHeight="1">
      <c r="A10" s="31">
        <v>2011</v>
      </c>
      <c r="B10" s="37" t="s">
        <v>62</v>
      </c>
      <c r="C10" s="43" t="s">
        <v>63</v>
      </c>
      <c r="D10" s="39">
        <v>100</v>
      </c>
      <c r="E10" s="66" t="s">
        <v>8</v>
      </c>
      <c r="F10" s="67">
        <v>20000</v>
      </c>
    </row>
    <row r="11" spans="1:6" ht="18" customHeight="1">
      <c r="A11" s="31">
        <v>2011</v>
      </c>
      <c r="B11" s="37" t="s">
        <v>64</v>
      </c>
      <c r="C11" s="43" t="s">
        <v>52</v>
      </c>
      <c r="D11" s="39">
        <v>10</v>
      </c>
      <c r="E11" s="66" t="s">
        <v>53</v>
      </c>
      <c r="F11" s="67">
        <v>450000</v>
      </c>
    </row>
    <row r="12" spans="1:6" ht="44.25" customHeight="1">
      <c r="A12" s="31">
        <v>2239</v>
      </c>
      <c r="B12" s="37" t="s">
        <v>65</v>
      </c>
      <c r="C12" s="37" t="s">
        <v>25</v>
      </c>
      <c r="D12" s="39">
        <v>100</v>
      </c>
      <c r="E12" s="66" t="s">
        <v>8</v>
      </c>
      <c r="F12" s="67">
        <v>300000</v>
      </c>
    </row>
    <row r="13" spans="1:6" ht="45" customHeight="1">
      <c r="A13" s="31">
        <v>2131</v>
      </c>
      <c r="B13" s="42" t="s">
        <v>66</v>
      </c>
      <c r="C13" s="43" t="s">
        <v>67</v>
      </c>
      <c r="D13" s="39">
        <v>100</v>
      </c>
      <c r="E13" s="31" t="s">
        <v>8</v>
      </c>
      <c r="F13" s="61">
        <v>5000</v>
      </c>
    </row>
    <row r="14" spans="1:6" ht="18" customHeight="1">
      <c r="A14" s="31">
        <v>1042</v>
      </c>
      <c r="B14" s="32" t="s">
        <v>68</v>
      </c>
      <c r="C14" s="32" t="s">
        <v>69</v>
      </c>
      <c r="D14" s="34">
        <v>350</v>
      </c>
      <c r="E14" s="35" t="s">
        <v>20</v>
      </c>
      <c r="F14" s="61">
        <v>100000</v>
      </c>
    </row>
    <row r="15" spans="1:6" ht="13.9" customHeight="1">
      <c r="A15" s="68"/>
      <c r="B15" s="68"/>
      <c r="C15" s="68"/>
      <c r="D15" s="68"/>
      <c r="E15" s="69"/>
      <c r="F15" s="70">
        <f>SUM(F9:F12)</f>
        <v>780000</v>
      </c>
    </row>
    <row r="16" spans="1:6" ht="15" customHeight="1">
      <c r="A16" s="7" t="s">
        <v>70</v>
      </c>
      <c r="B16" s="7"/>
      <c r="C16" s="7"/>
      <c r="D16" s="7"/>
      <c r="E16" s="71"/>
      <c r="F16" s="71"/>
    </row>
    <row r="17" spans="1:7" ht="15" customHeight="1">
      <c r="A17" s="6" t="s">
        <v>71</v>
      </c>
      <c r="B17" s="6"/>
      <c r="C17" s="6"/>
      <c r="D17" s="6"/>
      <c r="E17" s="6"/>
      <c r="F17" s="6"/>
    </row>
    <row r="18" spans="1:7" ht="13.9" customHeight="1">
      <c r="A18" s="73" t="s">
        <v>5</v>
      </c>
      <c r="B18" s="73"/>
      <c r="C18" s="74" t="s">
        <v>6</v>
      </c>
      <c r="D18" s="75"/>
      <c r="E18" s="73" t="s">
        <v>72</v>
      </c>
      <c r="F18" s="73"/>
    </row>
    <row r="19" spans="1:7" ht="15" customHeight="1">
      <c r="A19" s="5" t="s">
        <v>73</v>
      </c>
      <c r="B19" s="5"/>
      <c r="C19" s="77" t="s">
        <v>8</v>
      </c>
      <c r="D19" s="77"/>
      <c r="E19" s="77"/>
      <c r="F19" s="77"/>
    </row>
    <row r="20" spans="1:7" ht="13.9" customHeight="1">
      <c r="A20" s="73" t="s">
        <v>10</v>
      </c>
      <c r="B20" s="73" t="s">
        <v>74</v>
      </c>
      <c r="C20" s="73" t="s">
        <v>12</v>
      </c>
      <c r="D20" s="73" t="s">
        <v>13</v>
      </c>
      <c r="E20" s="73" t="s">
        <v>14</v>
      </c>
      <c r="F20" s="78" t="s">
        <v>9</v>
      </c>
    </row>
    <row r="21" spans="1:7" ht="15" customHeight="1">
      <c r="A21" s="31">
        <v>1101</v>
      </c>
      <c r="B21" s="32" t="s">
        <v>75</v>
      </c>
      <c r="C21" s="32" t="s">
        <v>76</v>
      </c>
      <c r="D21" s="34">
        <v>2</v>
      </c>
      <c r="E21" s="35" t="s">
        <v>43</v>
      </c>
      <c r="F21" s="79">
        <v>5000</v>
      </c>
    </row>
    <row r="22" spans="1:7" ht="15" customHeight="1">
      <c r="A22" s="35"/>
      <c r="B22" s="32"/>
      <c r="C22" s="32"/>
      <c r="D22" s="34"/>
      <c r="E22" s="35"/>
      <c r="F22" s="80">
        <f>F21</f>
        <v>5000</v>
      </c>
    </row>
    <row r="24" spans="1:7" s="82" customFormat="1" ht="15" customHeight="1">
      <c r="A24" s="10" t="s">
        <v>77</v>
      </c>
      <c r="B24" s="10"/>
      <c r="C24" s="10"/>
      <c r="D24" s="17"/>
      <c r="E24" s="17"/>
      <c r="F24" s="17"/>
      <c r="G24" s="81"/>
    </row>
    <row r="25" spans="1:7" ht="20.25" customHeight="1">
      <c r="A25" s="9" t="s">
        <v>78</v>
      </c>
      <c r="B25" s="9"/>
      <c r="C25" s="9"/>
      <c r="D25" s="9"/>
      <c r="E25" s="9"/>
      <c r="F25" s="9"/>
      <c r="G25" s="81"/>
    </row>
    <row r="26" spans="1:7" ht="13.9" customHeight="1">
      <c r="A26" s="29" t="s">
        <v>5</v>
      </c>
      <c r="B26" s="29"/>
      <c r="C26" s="55" t="s">
        <v>6</v>
      </c>
      <c r="D26" s="56"/>
      <c r="E26" s="29" t="s">
        <v>72</v>
      </c>
      <c r="F26" s="29"/>
      <c r="G26" s="81"/>
    </row>
    <row r="27" spans="1:7" ht="15" customHeight="1">
      <c r="A27" s="8" t="s">
        <v>79</v>
      </c>
      <c r="B27" s="8"/>
      <c r="C27" s="58" t="s">
        <v>8</v>
      </c>
      <c r="D27" s="58"/>
      <c r="E27" s="58"/>
      <c r="F27" s="58"/>
      <c r="G27" s="81"/>
    </row>
    <row r="28" spans="1:7" ht="13.9" customHeight="1">
      <c r="A28" s="29" t="s">
        <v>10</v>
      </c>
      <c r="B28" s="29" t="s">
        <v>11</v>
      </c>
      <c r="C28" s="29" t="s">
        <v>12</v>
      </c>
      <c r="D28" s="29" t="s">
        <v>13</v>
      </c>
      <c r="E28" s="29" t="s">
        <v>14</v>
      </c>
      <c r="F28" s="28" t="s">
        <v>9</v>
      </c>
      <c r="G28" s="81"/>
    </row>
    <row r="29" spans="1:7" ht="38.25" customHeight="1">
      <c r="A29" s="31">
        <v>1021</v>
      </c>
      <c r="B29" s="37" t="s">
        <v>80</v>
      </c>
      <c r="C29" s="43" t="s">
        <v>81</v>
      </c>
      <c r="D29" s="39">
        <v>10</v>
      </c>
      <c r="E29" s="31" t="s">
        <v>17</v>
      </c>
      <c r="F29" s="67">
        <v>30000</v>
      </c>
      <c r="G29" s="81"/>
    </row>
    <row r="30" spans="1:7" ht="13.9" customHeight="1">
      <c r="A30" s="83"/>
      <c r="B30" s="83"/>
      <c r="C30" s="83"/>
      <c r="D30" s="83"/>
      <c r="E30" s="83"/>
      <c r="F30" s="84">
        <f>SUM(F29:F29)</f>
        <v>30000</v>
      </c>
      <c r="G30" s="81"/>
    </row>
    <row r="31" spans="1:7" s="57" customFormat="1" ht="15" customHeight="1">
      <c r="A31" s="7" t="s">
        <v>82</v>
      </c>
      <c r="B31" s="7"/>
      <c r="C31" s="7"/>
      <c r="D31" s="17"/>
      <c r="E31" s="17"/>
      <c r="F31" s="17"/>
    </row>
    <row r="32" spans="1:7" ht="20.25" customHeight="1">
      <c r="A32" s="9" t="s">
        <v>83</v>
      </c>
      <c r="B32" s="9"/>
      <c r="C32" s="9"/>
      <c r="D32" s="9"/>
      <c r="E32" s="9"/>
      <c r="F32" s="9"/>
    </row>
    <row r="33" spans="1:6" ht="15" customHeight="1">
      <c r="A33" s="29" t="s">
        <v>5</v>
      </c>
      <c r="B33" s="29"/>
      <c r="C33" s="55" t="s">
        <v>6</v>
      </c>
      <c r="D33" s="56"/>
      <c r="E33" s="29" t="s">
        <v>72</v>
      </c>
      <c r="F33" s="29"/>
    </row>
    <row r="34" spans="1:6" ht="15" customHeight="1">
      <c r="A34" s="8" t="s">
        <v>79</v>
      </c>
      <c r="B34" s="8"/>
      <c r="C34" s="58" t="s">
        <v>8</v>
      </c>
      <c r="D34" s="58"/>
      <c r="E34" s="58"/>
      <c r="F34" s="58"/>
    </row>
    <row r="35" spans="1:6" ht="13.9" customHeight="1">
      <c r="A35" s="29" t="s">
        <v>10</v>
      </c>
      <c r="B35" s="29" t="s">
        <v>11</v>
      </c>
      <c r="C35" s="29" t="s">
        <v>12</v>
      </c>
      <c r="D35" s="29" t="s">
        <v>13</v>
      </c>
      <c r="E35" s="29" t="s">
        <v>14</v>
      </c>
      <c r="F35" s="28" t="s">
        <v>9</v>
      </c>
    </row>
    <row r="36" spans="1:6" ht="27" customHeight="1">
      <c r="A36" s="31">
        <v>2060</v>
      </c>
      <c r="B36" s="32" t="s">
        <v>84</v>
      </c>
      <c r="C36" s="62" t="s">
        <v>25</v>
      </c>
      <c r="D36" s="34">
        <v>100</v>
      </c>
      <c r="E36" s="35" t="s">
        <v>8</v>
      </c>
      <c r="F36" s="85">
        <v>10000</v>
      </c>
    </row>
    <row r="37" spans="1:6" ht="15" customHeight="1">
      <c r="A37" s="86" t="s">
        <v>85</v>
      </c>
      <c r="B37" s="39"/>
      <c r="F37" s="53">
        <f>F30+F22+F15+F22+F36</f>
        <v>830000</v>
      </c>
    </row>
  </sheetData>
  <mergeCells count="12">
    <mergeCell ref="A32:F32"/>
    <mergeCell ref="A34:B34"/>
    <mergeCell ref="A19:B19"/>
    <mergeCell ref="A24:C24"/>
    <mergeCell ref="A25:F25"/>
    <mergeCell ref="A27:B27"/>
    <mergeCell ref="A31:C31"/>
    <mergeCell ref="A4:C4"/>
    <mergeCell ref="A5:E5"/>
    <mergeCell ref="A7:B7"/>
    <mergeCell ref="A16:D16"/>
    <mergeCell ref="A17:F17"/>
  </mergeCells>
  <pageMargins left="1.03819444444444" right="0.51180555555555496" top="0.452083333333333" bottom="0.78749999999999998"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sheetPr>
    <tabColor rgb="FFFFFFFF"/>
  </sheetPr>
  <dimension ref="A1:F65536"/>
  <sheetViews>
    <sheetView zoomScale="143" zoomScaleNormal="143" workbookViewId="0">
      <selection activeCell="C80" sqref="C80"/>
    </sheetView>
  </sheetViews>
  <sheetFormatPr defaultRowHeight="15"/>
  <cols>
    <col min="1" max="1" width="8.7109375"/>
    <col min="2" max="2" width="56.42578125"/>
    <col min="3" max="3" width="25"/>
    <col min="4" max="4" width="12.7109375"/>
    <col min="5" max="5" width="13.28515625"/>
    <col min="6" max="6" width="13.140625"/>
    <col min="7" max="1025" width="8.7109375"/>
  </cols>
  <sheetData>
    <row r="1" spans="1:6" ht="15" customHeight="1">
      <c r="A1" s="11"/>
      <c r="B1" s="12" t="s">
        <v>0</v>
      </c>
      <c r="C1" s="12"/>
      <c r="D1" s="12"/>
      <c r="E1" s="12"/>
      <c r="F1" s="12"/>
    </row>
    <row r="2" spans="1:6" ht="13.9" customHeight="1">
      <c r="A2" s="11"/>
      <c r="B2" s="12"/>
      <c r="C2" s="54" t="s">
        <v>1</v>
      </c>
      <c r="D2" s="54"/>
      <c r="E2" s="13"/>
      <c r="F2" s="14"/>
    </row>
    <row r="3" spans="1:6" ht="14.85" customHeight="1">
      <c r="A3" s="14"/>
      <c r="B3" s="15" t="s">
        <v>86</v>
      </c>
      <c r="C3" s="15"/>
      <c r="D3" s="15"/>
      <c r="E3" s="15"/>
      <c r="F3" s="14"/>
    </row>
    <row r="4" spans="1:6" ht="15" customHeight="1">
      <c r="A4" s="10" t="s">
        <v>87</v>
      </c>
      <c r="B4" s="10"/>
      <c r="C4" s="17"/>
      <c r="D4" s="17"/>
      <c r="E4" s="17"/>
      <c r="F4" s="17"/>
    </row>
    <row r="5" spans="1:6" ht="15" customHeight="1">
      <c r="A5" s="9" t="s">
        <v>88</v>
      </c>
      <c r="B5" s="9"/>
      <c r="C5" s="9"/>
      <c r="D5" s="9"/>
      <c r="E5" s="9"/>
      <c r="F5" s="9"/>
    </row>
    <row r="6" spans="1:6" ht="15" customHeight="1">
      <c r="A6" s="29" t="s">
        <v>5</v>
      </c>
      <c r="B6" s="29"/>
      <c r="C6" s="55" t="s">
        <v>6</v>
      </c>
      <c r="D6" s="56"/>
      <c r="E6" s="29"/>
      <c r="F6" s="29"/>
    </row>
    <row r="7" spans="1:6" ht="15" customHeight="1">
      <c r="A7" s="8" t="s">
        <v>25</v>
      </c>
      <c r="B7" s="8"/>
      <c r="C7" s="58" t="s">
        <v>8</v>
      </c>
      <c r="D7" s="58">
        <v>80</v>
      </c>
      <c r="E7" s="58"/>
      <c r="F7" s="58"/>
    </row>
    <row r="8" spans="1:6" ht="13.9" customHeight="1">
      <c r="A8" s="29" t="s">
        <v>10</v>
      </c>
      <c r="B8" s="29" t="s">
        <v>11</v>
      </c>
      <c r="C8" s="29" t="s">
        <v>12</v>
      </c>
      <c r="D8" s="29" t="s">
        <v>13</v>
      </c>
      <c r="E8" s="29" t="s">
        <v>14</v>
      </c>
      <c r="F8" s="28" t="s">
        <v>9</v>
      </c>
    </row>
    <row r="9" spans="1:6" ht="27" customHeight="1">
      <c r="A9" s="31">
        <v>1007</v>
      </c>
      <c r="B9" s="37" t="s">
        <v>15</v>
      </c>
      <c r="C9" s="63" t="s">
        <v>50</v>
      </c>
      <c r="D9" s="39">
        <v>5</v>
      </c>
      <c r="E9" s="31" t="s">
        <v>43</v>
      </c>
      <c r="F9" s="87">
        <v>10000</v>
      </c>
    </row>
    <row r="10" spans="1:6" ht="18" customHeight="1">
      <c r="A10" s="31">
        <v>2018</v>
      </c>
      <c r="B10" s="41" t="s">
        <v>64</v>
      </c>
      <c r="C10" s="32" t="s">
        <v>52</v>
      </c>
      <c r="D10" s="34">
        <v>100</v>
      </c>
      <c r="E10" s="35" t="s">
        <v>8</v>
      </c>
      <c r="F10" s="88">
        <v>400000</v>
      </c>
    </row>
    <row r="11" spans="1:6" ht="18" customHeight="1">
      <c r="A11" s="31">
        <v>2018</v>
      </c>
      <c r="B11" s="41" t="s">
        <v>89</v>
      </c>
      <c r="C11" s="32" t="s">
        <v>90</v>
      </c>
      <c r="D11" s="34">
        <v>100</v>
      </c>
      <c r="E11" s="35" t="s">
        <v>8</v>
      </c>
      <c r="F11" s="88">
        <v>250000</v>
      </c>
    </row>
    <row r="12" spans="1:6" ht="15" customHeight="1">
      <c r="F12" s="84">
        <f>SUM(F9:F11)</f>
        <v>660000</v>
      </c>
    </row>
    <row r="13" spans="1:6" ht="15" customHeight="1">
      <c r="A13" s="10" t="s">
        <v>91</v>
      </c>
      <c r="B13" s="10"/>
      <c r="C13" s="17"/>
      <c r="D13" s="17"/>
      <c r="E13" s="17"/>
      <c r="F13" s="17"/>
    </row>
    <row r="14" spans="1:6" ht="15" customHeight="1">
      <c r="A14" s="9" t="s">
        <v>92</v>
      </c>
      <c r="B14" s="9"/>
      <c r="C14" s="9"/>
      <c r="D14" s="9"/>
      <c r="E14" s="9"/>
      <c r="F14" s="26"/>
    </row>
    <row r="15" spans="1:6" ht="13.9" customHeight="1">
      <c r="A15" s="29" t="s">
        <v>5</v>
      </c>
      <c r="B15" s="29"/>
      <c r="C15" s="55" t="s">
        <v>6</v>
      </c>
      <c r="D15" s="56"/>
      <c r="E15" s="29"/>
      <c r="F15" s="29"/>
    </row>
    <row r="16" spans="1:6" ht="15" customHeight="1">
      <c r="A16" s="8" t="s">
        <v>25</v>
      </c>
      <c r="B16" s="8"/>
      <c r="C16" s="58" t="s">
        <v>8</v>
      </c>
      <c r="D16" s="58"/>
      <c r="E16" s="58"/>
      <c r="F16" s="58"/>
    </row>
    <row r="17" spans="1:6" ht="13.9" customHeight="1">
      <c r="A17" s="29" t="s">
        <v>10</v>
      </c>
      <c r="B17" s="29" t="s">
        <v>11</v>
      </c>
      <c r="C17" s="29" t="s">
        <v>12</v>
      </c>
      <c r="D17" s="29" t="s">
        <v>13</v>
      </c>
      <c r="E17" s="29" t="s">
        <v>14</v>
      </c>
      <c r="F17" s="28" t="s">
        <v>9</v>
      </c>
    </row>
    <row r="18" spans="1:6" ht="38.85" customHeight="1">
      <c r="A18" s="31">
        <v>2020</v>
      </c>
      <c r="B18" s="37" t="s">
        <v>93</v>
      </c>
      <c r="C18" s="63" t="s">
        <v>50</v>
      </c>
      <c r="D18" s="39">
        <v>150</v>
      </c>
      <c r="E18" s="31" t="s">
        <v>43</v>
      </c>
      <c r="F18" s="89">
        <v>25000</v>
      </c>
    </row>
    <row r="19" spans="1:6" ht="33" customHeight="1">
      <c r="A19" s="31">
        <v>2067</v>
      </c>
      <c r="B19" s="42" t="s">
        <v>94</v>
      </c>
      <c r="C19" s="63" t="s">
        <v>95</v>
      </c>
      <c r="D19" s="39">
        <v>100</v>
      </c>
      <c r="E19" s="31" t="s">
        <v>8</v>
      </c>
      <c r="F19" s="90">
        <v>450000</v>
      </c>
    </row>
    <row r="20" spans="1:6" ht="18" customHeight="1">
      <c r="A20" s="31">
        <v>2175</v>
      </c>
      <c r="B20" s="40" t="s">
        <v>96</v>
      </c>
      <c r="C20" s="60" t="s">
        <v>97</v>
      </c>
      <c r="D20" s="34">
        <v>100</v>
      </c>
      <c r="E20" s="35" t="s">
        <v>8</v>
      </c>
      <c r="F20" s="90">
        <v>943738</v>
      </c>
    </row>
    <row r="21" spans="1:6" ht="18" customHeight="1">
      <c r="A21" s="31">
        <v>2175</v>
      </c>
      <c r="B21" s="41" t="s">
        <v>98</v>
      </c>
      <c r="C21" s="60" t="s">
        <v>99</v>
      </c>
      <c r="D21" s="34">
        <v>100</v>
      </c>
      <c r="E21" s="35" t="s">
        <v>8</v>
      </c>
      <c r="F21" s="90">
        <v>300000</v>
      </c>
    </row>
    <row r="22" spans="1:6" ht="18" customHeight="1">
      <c r="A22" s="31">
        <v>1068</v>
      </c>
      <c r="B22" s="43" t="s">
        <v>100</v>
      </c>
      <c r="C22" s="37" t="s">
        <v>101</v>
      </c>
      <c r="D22" s="39">
        <v>2</v>
      </c>
      <c r="E22" s="43" t="s">
        <v>102</v>
      </c>
      <c r="F22" s="89">
        <v>200000</v>
      </c>
    </row>
    <row r="23" spans="1:6" ht="15" customHeight="1">
      <c r="A23" s="31">
        <v>1104</v>
      </c>
      <c r="B23" s="43" t="s">
        <v>103</v>
      </c>
      <c r="C23" s="37" t="s">
        <v>104</v>
      </c>
      <c r="D23" s="39">
        <v>1</v>
      </c>
      <c r="E23" s="43" t="s">
        <v>105</v>
      </c>
      <c r="F23" s="89">
        <v>150000</v>
      </c>
    </row>
    <row r="24" spans="1:6" ht="17.649999999999999" customHeight="1">
      <c r="A24" s="31">
        <v>1038</v>
      </c>
      <c r="B24" s="43" t="s">
        <v>106</v>
      </c>
      <c r="C24" s="37" t="s">
        <v>107</v>
      </c>
      <c r="D24" s="39">
        <v>2</v>
      </c>
      <c r="E24" s="43" t="s">
        <v>108</v>
      </c>
      <c r="F24" s="89">
        <v>150000</v>
      </c>
    </row>
    <row r="25" spans="1:6" ht="34.35" customHeight="1">
      <c r="A25" s="31">
        <v>2023</v>
      </c>
      <c r="B25" s="42" t="s">
        <v>109</v>
      </c>
      <c r="C25" s="43" t="s">
        <v>110</v>
      </c>
      <c r="D25" s="91">
        <v>100</v>
      </c>
      <c r="E25" s="92" t="s">
        <v>8</v>
      </c>
      <c r="F25" s="90">
        <v>150000</v>
      </c>
    </row>
    <row r="26" spans="1:6" ht="26.1" customHeight="1">
      <c r="A26" s="31">
        <v>2192</v>
      </c>
      <c r="B26" s="42" t="s">
        <v>111</v>
      </c>
      <c r="C26" s="43" t="s">
        <v>112</v>
      </c>
      <c r="D26" s="91">
        <v>2</v>
      </c>
      <c r="E26" s="92" t="s">
        <v>113</v>
      </c>
      <c r="F26" s="89">
        <v>10000</v>
      </c>
    </row>
    <row r="27" spans="1:6" ht="34.35" customHeight="1">
      <c r="A27" s="31">
        <v>2079</v>
      </c>
      <c r="B27" s="42" t="s">
        <v>114</v>
      </c>
      <c r="C27" s="64" t="s">
        <v>99</v>
      </c>
      <c r="D27" s="91">
        <v>100</v>
      </c>
      <c r="E27" s="92" t="s">
        <v>8</v>
      </c>
      <c r="F27" s="89">
        <v>60000</v>
      </c>
    </row>
    <row r="28" spans="1:6" ht="17.850000000000001" customHeight="1">
      <c r="A28" s="31">
        <v>2020</v>
      </c>
      <c r="B28" s="42" t="s">
        <v>115</v>
      </c>
      <c r="C28" s="43" t="s">
        <v>116</v>
      </c>
      <c r="D28" s="91">
        <v>100</v>
      </c>
      <c r="E28" s="92" t="s">
        <v>8</v>
      </c>
      <c r="F28" s="89">
        <v>40000</v>
      </c>
    </row>
    <row r="29" spans="1:6" ht="15" customHeight="1">
      <c r="B29" s="39"/>
      <c r="F29" s="93">
        <f>SUM(F18:F28)</f>
        <v>2478738</v>
      </c>
    </row>
    <row r="30" spans="1:6" ht="15" customHeight="1">
      <c r="A30" s="10" t="s">
        <v>117</v>
      </c>
      <c r="B30" s="10"/>
      <c r="C30" s="17"/>
      <c r="D30" s="17"/>
      <c r="E30" s="17"/>
      <c r="F30" s="17"/>
    </row>
    <row r="31" spans="1:6" ht="15" customHeight="1">
      <c r="A31" s="9" t="s">
        <v>118</v>
      </c>
      <c r="B31" s="9"/>
      <c r="C31" s="9"/>
      <c r="D31" s="9"/>
      <c r="E31" s="9"/>
      <c r="F31" s="26"/>
    </row>
    <row r="32" spans="1:6" ht="15" customHeight="1">
      <c r="A32" s="29" t="s">
        <v>5</v>
      </c>
      <c r="B32" s="29"/>
      <c r="C32" s="55" t="s">
        <v>6</v>
      </c>
      <c r="D32" s="56"/>
      <c r="E32" s="29"/>
      <c r="F32" s="29"/>
    </row>
    <row r="33" spans="1:6" ht="15" customHeight="1">
      <c r="A33" s="8" t="s">
        <v>25</v>
      </c>
      <c r="B33" s="8"/>
      <c r="C33" s="58" t="s">
        <v>8</v>
      </c>
      <c r="D33" s="58"/>
      <c r="E33" s="58"/>
      <c r="F33" s="58"/>
    </row>
    <row r="34" spans="1:6" ht="13.9" customHeight="1">
      <c r="A34" s="29" t="s">
        <v>10</v>
      </c>
      <c r="B34" s="29" t="s">
        <v>11</v>
      </c>
      <c r="C34" s="29" t="s">
        <v>12</v>
      </c>
      <c r="D34" s="29" t="s">
        <v>13</v>
      </c>
      <c r="E34" s="29" t="s">
        <v>14</v>
      </c>
      <c r="F34" s="28" t="s">
        <v>9</v>
      </c>
    </row>
    <row r="35" spans="1:6" ht="18" customHeight="1">
      <c r="A35" s="31">
        <v>1038</v>
      </c>
      <c r="B35" s="37" t="s">
        <v>119</v>
      </c>
      <c r="C35" s="37" t="s">
        <v>120</v>
      </c>
      <c r="D35" s="39">
        <v>1</v>
      </c>
      <c r="E35" s="31" t="s">
        <v>108</v>
      </c>
      <c r="F35" s="36">
        <v>30000</v>
      </c>
    </row>
    <row r="36" spans="1:6" ht="17.850000000000001" customHeight="1">
      <c r="A36" s="31">
        <v>1105</v>
      </c>
      <c r="B36" s="37" t="s">
        <v>121</v>
      </c>
      <c r="C36" s="37" t="s">
        <v>122</v>
      </c>
      <c r="D36" s="39">
        <v>10</v>
      </c>
      <c r="E36" s="31" t="s">
        <v>17</v>
      </c>
      <c r="F36" s="36">
        <v>25000</v>
      </c>
    </row>
    <row r="37" spans="1:6" ht="18" customHeight="1">
      <c r="A37" s="31">
        <v>2021</v>
      </c>
      <c r="B37" s="43" t="s">
        <v>123</v>
      </c>
      <c r="C37" s="43" t="s">
        <v>124</v>
      </c>
      <c r="D37" s="39">
        <v>100</v>
      </c>
      <c r="E37" s="31" t="s">
        <v>8</v>
      </c>
      <c r="F37" s="79">
        <v>100000</v>
      </c>
    </row>
    <row r="38" spans="1:6" ht="36" customHeight="1">
      <c r="A38" s="31">
        <v>2023</v>
      </c>
      <c r="B38" s="42" t="s">
        <v>125</v>
      </c>
      <c r="C38" s="43" t="s">
        <v>110</v>
      </c>
      <c r="D38" s="39">
        <v>100</v>
      </c>
      <c r="E38" s="31" t="s">
        <v>8</v>
      </c>
      <c r="F38" s="79">
        <v>38000</v>
      </c>
    </row>
    <row r="39" spans="1:6" ht="15" customHeight="1">
      <c r="F39" s="94">
        <f>SUM(F35:F38)</f>
        <v>193000</v>
      </c>
    </row>
    <row r="40" spans="1:6" ht="15" customHeight="1">
      <c r="A40" s="10" t="s">
        <v>126</v>
      </c>
      <c r="B40" s="10"/>
      <c r="C40" s="17"/>
      <c r="D40" s="17"/>
      <c r="E40" s="17"/>
      <c r="F40" s="17"/>
    </row>
    <row r="41" spans="1:6" ht="20.25" customHeight="1">
      <c r="A41" s="9" t="s">
        <v>127</v>
      </c>
      <c r="B41" s="9"/>
      <c r="C41" s="9"/>
      <c r="D41" s="9"/>
      <c r="E41" s="9"/>
      <c r="F41" s="26"/>
    </row>
    <row r="42" spans="1:6" ht="15" customHeight="1">
      <c r="A42" s="29" t="s">
        <v>5</v>
      </c>
      <c r="B42" s="29"/>
      <c r="C42" s="55" t="s">
        <v>6</v>
      </c>
      <c r="D42" s="56"/>
      <c r="E42" s="29"/>
      <c r="F42" s="29"/>
    </row>
    <row r="43" spans="1:6" ht="15" customHeight="1">
      <c r="A43" s="8" t="s">
        <v>128</v>
      </c>
      <c r="B43" s="8"/>
      <c r="C43" s="58" t="s">
        <v>8</v>
      </c>
      <c r="D43" s="58"/>
      <c r="E43" s="58"/>
      <c r="F43" s="58"/>
    </row>
    <row r="44" spans="1:6" ht="13.9" customHeight="1">
      <c r="A44" s="29" t="s">
        <v>10</v>
      </c>
      <c r="B44" s="29" t="s">
        <v>11</v>
      </c>
      <c r="C44" s="29" t="s">
        <v>12</v>
      </c>
      <c r="D44" s="29" t="s">
        <v>13</v>
      </c>
      <c r="E44" s="29" t="s">
        <v>14</v>
      </c>
      <c r="F44" s="28" t="s">
        <v>9</v>
      </c>
    </row>
    <row r="45" spans="1:6" ht="18" customHeight="1">
      <c r="A45" s="31">
        <v>2212</v>
      </c>
      <c r="B45" s="37" t="s">
        <v>129</v>
      </c>
      <c r="C45" s="37" t="s">
        <v>130</v>
      </c>
      <c r="D45" s="39">
        <v>1</v>
      </c>
      <c r="E45" s="31" t="s">
        <v>131</v>
      </c>
      <c r="F45" s="36">
        <v>30000</v>
      </c>
    </row>
    <row r="46" spans="1:6" ht="18" customHeight="1">
      <c r="A46" s="31">
        <v>1090</v>
      </c>
      <c r="B46" s="32" t="s">
        <v>132</v>
      </c>
      <c r="C46" s="32" t="s">
        <v>133</v>
      </c>
      <c r="D46" s="34">
        <v>1</v>
      </c>
      <c r="E46" s="35" t="s">
        <v>113</v>
      </c>
      <c r="F46" s="79">
        <v>10000</v>
      </c>
    </row>
    <row r="47" spans="1:6" ht="15" customHeight="1">
      <c r="F47" s="94">
        <f>SUM(F45:F46)</f>
        <v>40000</v>
      </c>
    </row>
    <row r="50" spans="1:6" ht="15" customHeight="1">
      <c r="A50" s="10" t="s">
        <v>134</v>
      </c>
      <c r="B50" s="10"/>
      <c r="C50" s="17"/>
      <c r="D50" s="17"/>
      <c r="E50" s="17"/>
      <c r="F50" s="17"/>
    </row>
    <row r="51" spans="1:6" ht="15" customHeight="1">
      <c r="A51" s="9" t="s">
        <v>135</v>
      </c>
      <c r="B51" s="9"/>
      <c r="C51" s="9"/>
      <c r="D51" s="9"/>
      <c r="E51" s="9"/>
      <c r="F51" s="26"/>
    </row>
    <row r="52" spans="1:6" ht="15" customHeight="1">
      <c r="A52" s="29" t="s">
        <v>5</v>
      </c>
      <c r="B52" s="29"/>
      <c r="C52" s="55" t="s">
        <v>6</v>
      </c>
      <c r="D52" s="56"/>
      <c r="E52" s="29"/>
      <c r="F52" s="29"/>
    </row>
    <row r="53" spans="1:6" ht="15" customHeight="1">
      <c r="A53" s="8" t="s">
        <v>25</v>
      </c>
      <c r="B53" s="8"/>
      <c r="C53" s="58" t="s">
        <v>8</v>
      </c>
      <c r="D53" s="58"/>
      <c r="E53" s="58"/>
      <c r="F53" s="58"/>
    </row>
    <row r="54" spans="1:6" ht="13.9" customHeight="1">
      <c r="A54" s="29" t="s">
        <v>10</v>
      </c>
      <c r="B54" s="29" t="s">
        <v>11</v>
      </c>
      <c r="C54" s="29" t="s">
        <v>12</v>
      </c>
      <c r="D54" s="29" t="s">
        <v>13</v>
      </c>
      <c r="E54" s="29" t="s">
        <v>14</v>
      </c>
      <c r="F54" s="28" t="s">
        <v>9</v>
      </c>
    </row>
    <row r="55" spans="1:6" ht="15" customHeight="1">
      <c r="A55" s="35">
        <v>1106</v>
      </c>
      <c r="B55" s="32" t="s">
        <v>136</v>
      </c>
      <c r="C55" s="32" t="s">
        <v>137</v>
      </c>
      <c r="D55" s="34">
        <v>10</v>
      </c>
      <c r="E55" s="35" t="s">
        <v>17</v>
      </c>
      <c r="F55" s="79">
        <v>10000</v>
      </c>
    </row>
    <row r="56" spans="1:6" ht="15" customHeight="1">
      <c r="F56" s="93">
        <f>F55</f>
        <v>10000</v>
      </c>
    </row>
    <row r="57" spans="1:6" ht="15" customHeight="1">
      <c r="A57" s="10" t="s">
        <v>138</v>
      </c>
      <c r="B57" s="10"/>
      <c r="C57" s="17"/>
      <c r="D57" s="17"/>
      <c r="E57" s="17"/>
      <c r="F57" s="17"/>
    </row>
    <row r="58" spans="1:6" ht="18.2" customHeight="1">
      <c r="A58" s="9" t="s">
        <v>139</v>
      </c>
      <c r="B58" s="9"/>
      <c r="C58" s="9"/>
      <c r="D58" s="9"/>
      <c r="E58" s="9"/>
      <c r="F58" s="26"/>
    </row>
    <row r="59" spans="1:6" ht="18.2" customHeight="1">
      <c r="A59" s="29" t="s">
        <v>5</v>
      </c>
      <c r="B59" s="29"/>
      <c r="C59" s="55" t="s">
        <v>6</v>
      </c>
      <c r="D59" s="56"/>
      <c r="E59" s="29"/>
      <c r="F59" s="29"/>
    </row>
    <row r="60" spans="1:6" ht="15" customHeight="1">
      <c r="A60" s="8" t="s">
        <v>25</v>
      </c>
      <c r="B60" s="8"/>
      <c r="C60" s="58" t="s">
        <v>8</v>
      </c>
      <c r="D60" s="58"/>
      <c r="E60" s="58"/>
      <c r="F60" s="58"/>
    </row>
    <row r="61" spans="1:6" ht="13.9" customHeight="1">
      <c r="A61" s="29" t="s">
        <v>10</v>
      </c>
      <c r="B61" s="29" t="s">
        <v>11</v>
      </c>
      <c r="C61" s="29" t="s">
        <v>12</v>
      </c>
      <c r="D61" s="29" t="s">
        <v>13</v>
      </c>
      <c r="E61" s="29" t="s">
        <v>14</v>
      </c>
      <c r="F61" s="28" t="s">
        <v>9</v>
      </c>
    </row>
    <row r="62" spans="1:6" ht="26.1" customHeight="1">
      <c r="A62" s="31">
        <v>2228</v>
      </c>
      <c r="B62" s="42" t="s">
        <v>140</v>
      </c>
      <c r="C62" s="37" t="s">
        <v>141</v>
      </c>
      <c r="D62" s="39">
        <v>100</v>
      </c>
      <c r="E62" s="31" t="s">
        <v>8</v>
      </c>
      <c r="F62" s="79">
        <v>100000</v>
      </c>
    </row>
    <row r="63" spans="1:6" ht="26.1" customHeight="1">
      <c r="A63" s="31">
        <v>2150</v>
      </c>
      <c r="B63" s="42" t="s">
        <v>142</v>
      </c>
      <c r="C63" s="95" t="s">
        <v>143</v>
      </c>
      <c r="D63" s="39">
        <v>100</v>
      </c>
      <c r="E63" s="31" t="s">
        <v>8</v>
      </c>
      <c r="F63" s="36">
        <v>50000</v>
      </c>
    </row>
    <row r="64" spans="1:6" ht="15" customHeight="1">
      <c r="F64" s="93">
        <f>SUM(F62:F63)</f>
        <v>150000</v>
      </c>
    </row>
    <row r="65" spans="1:6" ht="15" customHeight="1">
      <c r="A65" s="10" t="s">
        <v>144</v>
      </c>
      <c r="B65" s="10"/>
      <c r="C65" s="17"/>
      <c r="D65" s="17"/>
      <c r="E65" s="17"/>
      <c r="F65" s="17"/>
    </row>
    <row r="66" spans="1:6" ht="27.4" customHeight="1">
      <c r="A66" s="9" t="s">
        <v>145</v>
      </c>
      <c r="B66" s="9"/>
      <c r="C66" s="9"/>
      <c r="D66" s="9"/>
      <c r="E66" s="9"/>
      <c r="F66" s="96"/>
    </row>
    <row r="67" spans="1:6" ht="15" customHeight="1">
      <c r="A67" s="29" t="s">
        <v>5</v>
      </c>
      <c r="B67" s="29"/>
      <c r="C67" s="55" t="s">
        <v>6</v>
      </c>
      <c r="D67" s="56"/>
      <c r="E67" s="29"/>
      <c r="F67" s="29"/>
    </row>
    <row r="68" spans="1:6" ht="15" customHeight="1">
      <c r="A68" s="8" t="s">
        <v>25</v>
      </c>
      <c r="B68" s="8"/>
      <c r="C68" s="58" t="s">
        <v>8</v>
      </c>
      <c r="D68" s="58"/>
      <c r="E68" s="58"/>
      <c r="F68" s="58"/>
    </row>
    <row r="69" spans="1:6" ht="13.9" customHeight="1">
      <c r="A69" s="29" t="s">
        <v>10</v>
      </c>
      <c r="B69" s="29" t="s">
        <v>11</v>
      </c>
      <c r="C69" s="29" t="s">
        <v>12</v>
      </c>
      <c r="D69" s="29" t="s">
        <v>13</v>
      </c>
      <c r="E69" s="29" t="s">
        <v>14</v>
      </c>
      <c r="F69" s="28" t="s">
        <v>9</v>
      </c>
    </row>
    <row r="70" spans="1:6" ht="45" customHeight="1">
      <c r="A70" s="31">
        <v>2229</v>
      </c>
      <c r="B70" s="42" t="s">
        <v>146</v>
      </c>
      <c r="C70" s="42" t="s">
        <v>147</v>
      </c>
      <c r="D70" s="39">
        <v>100</v>
      </c>
      <c r="E70" s="31" t="s">
        <v>8</v>
      </c>
      <c r="F70" s="79">
        <v>25000</v>
      </c>
    </row>
    <row r="71" spans="1:6" ht="18" customHeight="1">
      <c r="A71" s="31">
        <v>2069</v>
      </c>
      <c r="B71" s="42" t="s">
        <v>148</v>
      </c>
      <c r="C71" s="42" t="s">
        <v>149</v>
      </c>
      <c r="D71" s="39">
        <v>100</v>
      </c>
      <c r="E71" s="31" t="s">
        <v>8</v>
      </c>
      <c r="F71" s="79">
        <v>100000</v>
      </c>
    </row>
    <row r="72" spans="1:6" ht="39.75" customHeight="1">
      <c r="A72" s="31">
        <v>1069</v>
      </c>
      <c r="B72" s="42" t="s">
        <v>150</v>
      </c>
      <c r="C72" s="42" t="s">
        <v>151</v>
      </c>
      <c r="D72" s="39">
        <v>1</v>
      </c>
      <c r="E72" s="31" t="s">
        <v>152</v>
      </c>
      <c r="F72" s="36">
        <v>100000</v>
      </c>
    </row>
    <row r="73" spans="1:6" ht="27" customHeight="1">
      <c r="A73" s="97" t="s">
        <v>153</v>
      </c>
      <c r="B73" s="42" t="s">
        <v>154</v>
      </c>
      <c r="C73" s="42" t="s">
        <v>155</v>
      </c>
      <c r="D73" s="39">
        <v>100</v>
      </c>
      <c r="E73" s="31" t="s">
        <v>8</v>
      </c>
      <c r="F73" s="36">
        <v>15000</v>
      </c>
    </row>
    <row r="74" spans="1:6" ht="15" customHeight="1">
      <c r="F74" s="93">
        <f>SUM(F70:F73)</f>
        <v>240000</v>
      </c>
    </row>
    <row r="75" spans="1:6" ht="15" customHeight="1">
      <c r="A75" s="10" t="s">
        <v>156</v>
      </c>
      <c r="B75" s="10"/>
      <c r="C75" s="17"/>
      <c r="D75" s="17"/>
      <c r="E75" s="17"/>
      <c r="F75" s="17"/>
    </row>
    <row r="76" spans="1:6" ht="19.5" customHeight="1">
      <c r="A76" s="9" t="s">
        <v>157</v>
      </c>
      <c r="B76" s="9"/>
      <c r="C76" s="9"/>
      <c r="D76" s="9"/>
      <c r="E76" s="9"/>
      <c r="F76" s="26"/>
    </row>
    <row r="77" spans="1:6" ht="15" customHeight="1">
      <c r="A77" s="29" t="s">
        <v>5</v>
      </c>
      <c r="B77" s="29"/>
      <c r="C77" s="55" t="s">
        <v>6</v>
      </c>
      <c r="D77" s="56"/>
      <c r="E77" s="29"/>
      <c r="F77" s="29"/>
    </row>
    <row r="78" spans="1:6" ht="15" customHeight="1">
      <c r="A78" s="8" t="s">
        <v>25</v>
      </c>
      <c r="B78" s="8"/>
      <c r="C78" s="58" t="s">
        <v>8</v>
      </c>
      <c r="D78" s="58"/>
      <c r="E78" s="58"/>
      <c r="F78" s="58"/>
    </row>
    <row r="79" spans="1:6" ht="13.9" customHeight="1">
      <c r="A79" s="29" t="s">
        <v>10</v>
      </c>
      <c r="B79" s="29" t="s">
        <v>11</v>
      </c>
      <c r="C79" s="29" t="s">
        <v>12</v>
      </c>
      <c r="D79" s="29" t="s">
        <v>13</v>
      </c>
      <c r="E79" s="29" t="s">
        <v>14</v>
      </c>
      <c r="F79" s="28" t="s">
        <v>9</v>
      </c>
    </row>
    <row r="80" spans="1:6" ht="36" customHeight="1">
      <c r="A80" s="31">
        <v>2230</v>
      </c>
      <c r="B80" s="37" t="s">
        <v>158</v>
      </c>
      <c r="C80" s="63" t="s">
        <v>25</v>
      </c>
      <c r="D80" s="98">
        <v>100</v>
      </c>
      <c r="E80" s="31" t="s">
        <v>8</v>
      </c>
      <c r="F80" s="90">
        <v>50000</v>
      </c>
    </row>
    <row r="81" spans="1:6" ht="26.65" customHeight="1">
      <c r="A81" s="31">
        <v>1068</v>
      </c>
      <c r="B81" s="41" t="s">
        <v>159</v>
      </c>
      <c r="C81" s="41" t="s">
        <v>160</v>
      </c>
      <c r="D81" s="99">
        <v>2</v>
      </c>
      <c r="E81" s="33" t="s">
        <v>161</v>
      </c>
      <c r="F81" s="90">
        <v>200000</v>
      </c>
    </row>
    <row r="82" spans="1:6" ht="26.1" customHeight="1">
      <c r="A82" s="31">
        <v>2230</v>
      </c>
      <c r="B82" s="42" t="s">
        <v>162</v>
      </c>
      <c r="C82" s="43" t="s">
        <v>163</v>
      </c>
      <c r="D82" s="100">
        <v>100</v>
      </c>
      <c r="E82" s="92" t="s">
        <v>8</v>
      </c>
      <c r="F82" s="90">
        <v>48000</v>
      </c>
    </row>
    <row r="83" spans="1:6" ht="15" customHeight="1">
      <c r="F83" s="93">
        <f>SUM(F80:F82)</f>
        <v>298000</v>
      </c>
    </row>
    <row r="84" spans="1:6" ht="15" customHeight="1">
      <c r="A84" s="101" t="s">
        <v>85</v>
      </c>
      <c r="F84" s="53">
        <f>F83+F74+F64+F56+F47+F39+F29+F12</f>
        <v>4069738</v>
      </c>
    </row>
    <row r="65536" ht="12.75" customHeight="1"/>
  </sheetData>
  <mergeCells count="24">
    <mergeCell ref="A68:B68"/>
    <mergeCell ref="A75:B75"/>
    <mergeCell ref="A76:E76"/>
    <mergeCell ref="A78:B78"/>
    <mergeCell ref="A57:B57"/>
    <mergeCell ref="A58:E58"/>
    <mergeCell ref="A60:B60"/>
    <mergeCell ref="A65:B65"/>
    <mergeCell ref="A66:E66"/>
    <mergeCell ref="A41:E41"/>
    <mergeCell ref="A43:B43"/>
    <mergeCell ref="A50:B50"/>
    <mergeCell ref="A51:E51"/>
    <mergeCell ref="A53:B53"/>
    <mergeCell ref="A16:B16"/>
    <mergeCell ref="A30:B30"/>
    <mergeCell ref="A31:E31"/>
    <mergeCell ref="A33:B33"/>
    <mergeCell ref="A40:B40"/>
    <mergeCell ref="A4:B4"/>
    <mergeCell ref="A5:F5"/>
    <mergeCell ref="A7:B7"/>
    <mergeCell ref="A13:B13"/>
    <mergeCell ref="A14:E14"/>
  </mergeCells>
  <pageMargins left="0.83472222222222203"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sheetPr>
    <tabColor rgb="FFFFFFFF"/>
  </sheetPr>
  <dimension ref="A1:F38"/>
  <sheetViews>
    <sheetView topLeftCell="A34" zoomScale="143" zoomScaleNormal="143" workbookViewId="0">
      <selection activeCell="C26" sqref="C26"/>
    </sheetView>
  </sheetViews>
  <sheetFormatPr defaultRowHeight="15"/>
  <cols>
    <col min="1" max="1" width="10.85546875"/>
    <col min="2" max="2" width="49.140625"/>
    <col min="3" max="3" width="22.85546875"/>
    <col min="4" max="4" width="18.140625"/>
    <col min="5" max="5" width="13.140625"/>
    <col min="6" max="6" width="14.28515625"/>
    <col min="7" max="1025" width="8.7109375"/>
  </cols>
  <sheetData>
    <row r="1" spans="1:6" ht="15" customHeight="1">
      <c r="A1" s="11"/>
      <c r="B1" s="12" t="s">
        <v>0</v>
      </c>
      <c r="C1" s="12"/>
      <c r="D1" s="12"/>
      <c r="E1" s="12"/>
      <c r="F1" s="12"/>
    </row>
    <row r="2" spans="1:6" ht="13.9" customHeight="1">
      <c r="A2" s="11"/>
      <c r="B2" s="12"/>
      <c r="C2" s="54" t="s">
        <v>1</v>
      </c>
      <c r="D2" s="54"/>
      <c r="E2" s="13"/>
      <c r="F2" s="14"/>
    </row>
    <row r="3" spans="1:6" ht="15" customHeight="1">
      <c r="A3" s="14"/>
      <c r="B3" s="15" t="s">
        <v>164</v>
      </c>
      <c r="C3" s="15"/>
      <c r="D3" s="15"/>
      <c r="E3" s="15"/>
      <c r="F3" s="14"/>
    </row>
    <row r="4" spans="1:6" ht="15" customHeight="1">
      <c r="A4" s="10" t="s">
        <v>165</v>
      </c>
      <c r="B4" s="10"/>
      <c r="C4" s="17"/>
      <c r="D4" s="17"/>
      <c r="E4" s="17"/>
      <c r="F4" s="17"/>
    </row>
    <row r="5" spans="1:6" ht="20.25" customHeight="1">
      <c r="A5" s="9" t="s">
        <v>166</v>
      </c>
      <c r="B5" s="9"/>
      <c r="C5" s="9"/>
      <c r="D5" s="9"/>
      <c r="E5" s="9"/>
      <c r="F5" s="26"/>
    </row>
    <row r="6" spans="1:6" ht="15" customHeight="1">
      <c r="A6" s="29" t="s">
        <v>5</v>
      </c>
      <c r="B6" s="29"/>
      <c r="C6" s="55" t="s">
        <v>6</v>
      </c>
      <c r="D6" s="56"/>
      <c r="E6" s="29"/>
      <c r="F6" s="29"/>
    </row>
    <row r="7" spans="1:6" ht="15" customHeight="1">
      <c r="A7" s="8" t="s">
        <v>25</v>
      </c>
      <c r="B7" s="8"/>
      <c r="C7" s="58" t="s">
        <v>8</v>
      </c>
      <c r="D7" s="58">
        <v>80</v>
      </c>
      <c r="E7" s="58"/>
      <c r="F7" s="58"/>
    </row>
    <row r="8" spans="1:6" ht="13.9" customHeight="1">
      <c r="A8" s="29" t="s">
        <v>10</v>
      </c>
      <c r="B8" s="29" t="s">
        <v>11</v>
      </c>
      <c r="C8" s="29" t="s">
        <v>12</v>
      </c>
      <c r="D8" s="29" t="s">
        <v>13</v>
      </c>
      <c r="E8" s="29" t="s">
        <v>14</v>
      </c>
      <c r="F8" s="28" t="s">
        <v>9</v>
      </c>
    </row>
    <row r="9" spans="1:6" ht="18" customHeight="1">
      <c r="A9" s="31">
        <v>2124</v>
      </c>
      <c r="B9" s="37" t="s">
        <v>167</v>
      </c>
      <c r="C9" s="37" t="s">
        <v>168</v>
      </c>
      <c r="D9" s="39">
        <v>100</v>
      </c>
      <c r="E9" s="31" t="s">
        <v>8</v>
      </c>
      <c r="F9" s="88">
        <v>25000</v>
      </c>
    </row>
    <row r="10" spans="1:6" ht="18" customHeight="1">
      <c r="A10" s="31">
        <v>2231</v>
      </c>
      <c r="B10" s="42" t="s">
        <v>169</v>
      </c>
      <c r="C10" s="63" t="s">
        <v>25</v>
      </c>
      <c r="D10" s="39">
        <v>100</v>
      </c>
      <c r="E10" s="31" t="s">
        <v>8</v>
      </c>
      <c r="F10" s="88">
        <v>30000</v>
      </c>
    </row>
    <row r="11" spans="1:6" ht="116.25" customHeight="1">
      <c r="A11" s="31">
        <v>2216</v>
      </c>
      <c r="B11" s="42" t="s">
        <v>170</v>
      </c>
      <c r="C11" s="38" t="s">
        <v>171</v>
      </c>
      <c r="D11" s="39">
        <v>100</v>
      </c>
      <c r="E11" s="31" t="s">
        <v>8</v>
      </c>
      <c r="F11" s="88">
        <v>100000</v>
      </c>
    </row>
    <row r="12" spans="1:6" ht="39.4" customHeight="1">
      <c r="A12" s="31">
        <v>2121</v>
      </c>
      <c r="B12" s="40" t="s">
        <v>172</v>
      </c>
      <c r="C12" s="33" t="s">
        <v>173</v>
      </c>
      <c r="D12" s="34">
        <v>100</v>
      </c>
      <c r="E12" s="35" t="s">
        <v>8</v>
      </c>
      <c r="F12" s="88">
        <v>25000</v>
      </c>
    </row>
    <row r="13" spans="1:6" ht="18" customHeight="1">
      <c r="A13" s="31">
        <v>2035</v>
      </c>
      <c r="B13" s="43" t="s">
        <v>174</v>
      </c>
      <c r="C13" s="37" t="s">
        <v>175</v>
      </c>
      <c r="D13" s="39">
        <v>100</v>
      </c>
      <c r="E13" s="31" t="s">
        <v>8</v>
      </c>
      <c r="F13" s="88">
        <v>100000</v>
      </c>
    </row>
    <row r="14" spans="1:6" ht="30.75" customHeight="1">
      <c r="A14" s="31">
        <v>1108</v>
      </c>
      <c r="B14" s="43" t="s">
        <v>15</v>
      </c>
      <c r="C14" s="63" t="s">
        <v>50</v>
      </c>
      <c r="D14" s="39">
        <v>30</v>
      </c>
      <c r="E14" s="31" t="s">
        <v>43</v>
      </c>
      <c r="F14" s="88">
        <v>25000</v>
      </c>
    </row>
    <row r="15" spans="1:6" ht="19.5" customHeight="1">
      <c r="A15" s="31">
        <v>2035</v>
      </c>
      <c r="B15" s="102" t="s">
        <v>89</v>
      </c>
      <c r="C15" s="63" t="s">
        <v>90</v>
      </c>
      <c r="D15" s="39">
        <v>100</v>
      </c>
      <c r="E15" s="31" t="s">
        <v>8</v>
      </c>
      <c r="F15" s="88">
        <v>45000</v>
      </c>
    </row>
    <row r="16" spans="1:6" ht="19.5" customHeight="1">
      <c r="A16" s="31">
        <v>1055</v>
      </c>
      <c r="B16" s="102" t="s">
        <v>176</v>
      </c>
      <c r="C16" s="63" t="s">
        <v>177</v>
      </c>
      <c r="D16" s="39">
        <v>100</v>
      </c>
      <c r="E16" s="31" t="s">
        <v>8</v>
      </c>
      <c r="F16" s="88">
        <v>135000</v>
      </c>
    </row>
    <row r="17" spans="1:6" ht="36" customHeight="1">
      <c r="A17" s="31">
        <v>2096</v>
      </c>
      <c r="B17" s="42" t="s">
        <v>178</v>
      </c>
      <c r="C17" s="43" t="s">
        <v>179</v>
      </c>
      <c r="D17" s="39">
        <v>100</v>
      </c>
      <c r="E17" s="31" t="s">
        <v>8</v>
      </c>
      <c r="F17" s="88">
        <v>40000</v>
      </c>
    </row>
    <row r="18" spans="1:6" ht="15" customHeight="1">
      <c r="F18" s="103">
        <f>SUM(F9:F17)</f>
        <v>525000</v>
      </c>
    </row>
    <row r="19" spans="1:6" ht="15" customHeight="1">
      <c r="A19" s="10" t="s">
        <v>180</v>
      </c>
      <c r="B19" s="10"/>
      <c r="C19" s="17"/>
      <c r="D19" s="17"/>
      <c r="E19" s="17"/>
      <c r="F19" s="104"/>
    </row>
    <row r="20" spans="1:6" ht="21.75" customHeight="1">
      <c r="A20" s="9" t="s">
        <v>181</v>
      </c>
      <c r="B20" s="9"/>
      <c r="C20" s="9"/>
      <c r="D20" s="9"/>
      <c r="E20" s="9"/>
      <c r="F20" s="26"/>
    </row>
    <row r="21" spans="1:6" ht="15" customHeight="1">
      <c r="A21" s="29" t="s">
        <v>5</v>
      </c>
      <c r="B21" s="29"/>
      <c r="C21" s="55" t="s">
        <v>6</v>
      </c>
      <c r="D21" s="56"/>
      <c r="E21" s="29"/>
      <c r="F21" s="29"/>
    </row>
    <row r="22" spans="1:6" ht="15" customHeight="1">
      <c r="A22" s="8" t="s">
        <v>25</v>
      </c>
      <c r="B22" s="8"/>
      <c r="C22" s="58" t="s">
        <v>8</v>
      </c>
      <c r="D22" s="58">
        <v>80</v>
      </c>
      <c r="E22" s="58"/>
      <c r="F22" s="58"/>
    </row>
    <row r="23" spans="1:6" ht="13.9" customHeight="1">
      <c r="A23" s="29" t="s">
        <v>10</v>
      </c>
      <c r="B23" s="29" t="s">
        <v>11</v>
      </c>
      <c r="C23" s="29" t="s">
        <v>12</v>
      </c>
      <c r="D23" s="29" t="s">
        <v>13</v>
      </c>
      <c r="E23" s="29" t="s">
        <v>14</v>
      </c>
      <c r="F23" s="28" t="s">
        <v>9</v>
      </c>
    </row>
    <row r="24" spans="1:6" ht="26.65" customHeight="1">
      <c r="A24" s="31">
        <v>2213</v>
      </c>
      <c r="B24" s="37" t="s">
        <v>182</v>
      </c>
      <c r="C24" s="37" t="s">
        <v>183</v>
      </c>
      <c r="D24" s="39">
        <v>100</v>
      </c>
      <c r="E24" s="31" t="s">
        <v>8</v>
      </c>
      <c r="F24" s="88">
        <v>25000</v>
      </c>
    </row>
    <row r="25" spans="1:6" ht="24.6" customHeight="1">
      <c r="A25" s="31">
        <v>2093</v>
      </c>
      <c r="B25" s="32" t="s">
        <v>184</v>
      </c>
      <c r="C25" s="41" t="s">
        <v>185</v>
      </c>
      <c r="D25" s="34">
        <v>100</v>
      </c>
      <c r="E25" s="35" t="s">
        <v>8</v>
      </c>
      <c r="F25" s="88">
        <v>10000</v>
      </c>
    </row>
    <row r="26" spans="1:6" ht="38.25" customHeight="1">
      <c r="A26" s="31">
        <v>2093</v>
      </c>
      <c r="B26" s="32" t="s">
        <v>186</v>
      </c>
      <c r="C26" s="62" t="s">
        <v>187</v>
      </c>
      <c r="D26" s="34">
        <v>100</v>
      </c>
      <c r="E26" s="35" t="s">
        <v>8</v>
      </c>
      <c r="F26" s="88">
        <v>10000</v>
      </c>
    </row>
    <row r="27" spans="1:6" ht="30.95" customHeight="1">
      <c r="A27" s="31">
        <v>2078</v>
      </c>
      <c r="B27" s="40" t="s">
        <v>188</v>
      </c>
      <c r="C27" s="62" t="s">
        <v>189</v>
      </c>
      <c r="D27" s="34">
        <v>100</v>
      </c>
      <c r="E27" s="35" t="s">
        <v>8</v>
      </c>
      <c r="F27" s="88">
        <v>10000</v>
      </c>
    </row>
    <row r="28" spans="1:6" ht="17.850000000000001" customHeight="1">
      <c r="A28" s="31" t="s">
        <v>190</v>
      </c>
      <c r="B28" s="37" t="s">
        <v>191</v>
      </c>
      <c r="C28" s="63" t="s">
        <v>192</v>
      </c>
      <c r="D28" s="39">
        <v>20</v>
      </c>
      <c r="E28" s="31" t="s">
        <v>193</v>
      </c>
      <c r="F28" s="79">
        <v>35000</v>
      </c>
    </row>
    <row r="29" spans="1:6" ht="42.6" customHeight="1">
      <c r="A29" s="31">
        <v>2122</v>
      </c>
      <c r="B29" s="40" t="s">
        <v>194</v>
      </c>
      <c r="C29" s="62" t="s">
        <v>189</v>
      </c>
      <c r="D29" s="34">
        <v>100</v>
      </c>
      <c r="E29" s="35" t="s">
        <v>8</v>
      </c>
      <c r="F29" s="88">
        <v>15000</v>
      </c>
    </row>
    <row r="30" spans="1:6" ht="15" customHeight="1">
      <c r="F30" s="103">
        <f>SUM(F24:F29)</f>
        <v>105000</v>
      </c>
    </row>
    <row r="31" spans="1:6" ht="15" customHeight="1">
      <c r="A31" s="10" t="s">
        <v>195</v>
      </c>
      <c r="B31" s="10"/>
      <c r="C31" s="17"/>
      <c r="D31" s="17"/>
      <c r="E31" s="17"/>
      <c r="F31" s="17"/>
    </row>
    <row r="32" spans="1:6" ht="20.25" customHeight="1">
      <c r="A32" s="9" t="s">
        <v>196</v>
      </c>
      <c r="B32" s="9"/>
      <c r="C32" s="9"/>
      <c r="D32" s="9"/>
      <c r="E32" s="9"/>
      <c r="F32" s="26"/>
    </row>
    <row r="33" spans="1:6" ht="15" customHeight="1">
      <c r="A33" s="29" t="s">
        <v>5</v>
      </c>
      <c r="B33" s="29"/>
      <c r="C33" s="55" t="s">
        <v>6</v>
      </c>
      <c r="D33" s="56"/>
      <c r="E33" s="29"/>
      <c r="F33" s="29"/>
    </row>
    <row r="34" spans="1:6" ht="15" customHeight="1">
      <c r="A34" s="8" t="s">
        <v>197</v>
      </c>
      <c r="B34" s="8"/>
      <c r="C34" s="58" t="s">
        <v>8</v>
      </c>
      <c r="D34" s="58"/>
      <c r="E34" s="58"/>
      <c r="F34" s="58"/>
    </row>
    <row r="35" spans="1:6" ht="13.9" customHeight="1">
      <c r="A35" s="29" t="s">
        <v>10</v>
      </c>
      <c r="B35" s="29" t="s">
        <v>11</v>
      </c>
      <c r="C35" s="29" t="s">
        <v>12</v>
      </c>
      <c r="D35" s="29" t="s">
        <v>13</v>
      </c>
      <c r="E35" s="29" t="s">
        <v>14</v>
      </c>
      <c r="F35" s="28" t="s">
        <v>9</v>
      </c>
    </row>
    <row r="36" spans="1:6" ht="36" customHeight="1">
      <c r="A36" s="31">
        <v>1020</v>
      </c>
      <c r="B36" s="37" t="s">
        <v>198</v>
      </c>
      <c r="C36" s="43" t="s">
        <v>199</v>
      </c>
      <c r="D36" s="39">
        <v>60</v>
      </c>
      <c r="E36" s="31" t="s">
        <v>200</v>
      </c>
      <c r="F36" s="36">
        <v>200000</v>
      </c>
    </row>
    <row r="37" spans="1:6" ht="15" customHeight="1">
      <c r="A37" s="86" t="s">
        <v>85</v>
      </c>
      <c r="B37" s="39"/>
      <c r="F37" s="53">
        <f>F36</f>
        <v>200000</v>
      </c>
    </row>
    <row r="38" spans="1:6" ht="15" customHeight="1">
      <c r="A38" s="86" t="s">
        <v>201</v>
      </c>
      <c r="B38" s="39"/>
      <c r="F38" s="105">
        <f>F37+F30+F18</f>
        <v>830000</v>
      </c>
    </row>
  </sheetData>
  <mergeCells count="9">
    <mergeCell ref="A22:B22"/>
    <mergeCell ref="A31:B31"/>
    <mergeCell ref="A32:E32"/>
    <mergeCell ref="A34:B34"/>
    <mergeCell ref="A4:B4"/>
    <mergeCell ref="A5:E5"/>
    <mergeCell ref="A7:B7"/>
    <mergeCell ref="A19:B19"/>
    <mergeCell ref="A20:E20"/>
  </mergeCells>
  <pageMargins left="0.78333333333333299" right="0.51180555555555496" top="0.79027777777777797" bottom="0.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sheetPr>
    <tabColor rgb="FFFFFFFF"/>
  </sheetPr>
  <dimension ref="A1:F64"/>
  <sheetViews>
    <sheetView topLeftCell="A49" zoomScale="143" zoomScaleNormal="143" workbookViewId="0">
      <selection activeCell="C61" sqref="C61"/>
    </sheetView>
  </sheetViews>
  <sheetFormatPr defaultRowHeight="15"/>
  <cols>
    <col min="1" max="1" width="8.7109375"/>
    <col min="2" max="2" width="46.85546875"/>
    <col min="3" max="3" width="27.5703125"/>
    <col min="4" max="4" width="14.5703125"/>
    <col min="5" max="5" width="10.28515625"/>
    <col min="6" max="6" width="16"/>
    <col min="7" max="1025" width="8.7109375"/>
  </cols>
  <sheetData>
    <row r="1" spans="1:6" ht="15" customHeight="1">
      <c r="A1" s="11"/>
      <c r="B1" s="12" t="s">
        <v>0</v>
      </c>
      <c r="C1" s="12"/>
      <c r="D1" s="12"/>
      <c r="E1" s="12"/>
      <c r="F1" s="12"/>
    </row>
    <row r="2" spans="1:6" ht="13.9" customHeight="1">
      <c r="A2" s="11"/>
      <c r="B2" s="12"/>
      <c r="C2" s="54" t="s">
        <v>1</v>
      </c>
      <c r="D2" s="54"/>
      <c r="E2" s="13"/>
      <c r="F2" s="14"/>
    </row>
    <row r="3" spans="1:6" ht="14.85" customHeight="1">
      <c r="A3" s="14"/>
      <c r="B3" s="15" t="s">
        <v>202</v>
      </c>
      <c r="C3" s="15"/>
      <c r="D3" s="15"/>
      <c r="E3" s="15"/>
      <c r="F3" s="14"/>
    </row>
    <row r="4" spans="1:6" ht="15" customHeight="1">
      <c r="A4" s="8" t="s">
        <v>60</v>
      </c>
      <c r="B4" s="8"/>
      <c r="C4" s="17"/>
      <c r="D4" s="17"/>
      <c r="E4" s="17"/>
      <c r="F4" s="17"/>
    </row>
    <row r="5" spans="1:6" ht="15" customHeight="1">
      <c r="A5" s="9" t="s">
        <v>203</v>
      </c>
      <c r="B5" s="9"/>
      <c r="C5" s="9"/>
      <c r="D5" s="9"/>
      <c r="E5" s="9"/>
      <c r="F5" s="26"/>
    </row>
    <row r="6" spans="1:6" ht="15" customHeight="1">
      <c r="A6" s="29" t="s">
        <v>5</v>
      </c>
      <c r="B6" s="29"/>
      <c r="C6" s="55" t="s">
        <v>6</v>
      </c>
      <c r="D6" s="56"/>
      <c r="E6" s="29"/>
      <c r="F6" s="29"/>
    </row>
    <row r="7" spans="1:6" ht="15" customHeight="1">
      <c r="A7" s="8" t="s">
        <v>204</v>
      </c>
      <c r="B7" s="8"/>
      <c r="C7" s="58" t="s">
        <v>8</v>
      </c>
      <c r="D7" s="58"/>
      <c r="E7" s="58"/>
      <c r="F7" s="58"/>
    </row>
    <row r="8" spans="1:6" ht="13.9" customHeight="1">
      <c r="A8" s="29" t="s">
        <v>10</v>
      </c>
      <c r="B8" s="29" t="s">
        <v>11</v>
      </c>
      <c r="C8" s="29" t="s">
        <v>12</v>
      </c>
      <c r="D8" s="29" t="s">
        <v>13</v>
      </c>
      <c r="E8" s="29" t="s">
        <v>14</v>
      </c>
      <c r="F8" s="28" t="s">
        <v>9</v>
      </c>
    </row>
    <row r="9" spans="1:6" ht="29.85" customHeight="1">
      <c r="A9" s="31">
        <v>1109</v>
      </c>
      <c r="B9" s="32" t="s">
        <v>15</v>
      </c>
      <c r="C9" s="60" t="s">
        <v>50</v>
      </c>
      <c r="D9" s="34">
        <v>3</v>
      </c>
      <c r="E9" s="35" t="s">
        <v>43</v>
      </c>
      <c r="F9" s="88">
        <v>5000</v>
      </c>
    </row>
    <row r="10" spans="1:6" ht="15" customHeight="1">
      <c r="A10" s="31">
        <v>2232</v>
      </c>
      <c r="B10" s="32" t="s">
        <v>205</v>
      </c>
      <c r="C10" s="60" t="s">
        <v>206</v>
      </c>
      <c r="D10" s="34">
        <v>1</v>
      </c>
      <c r="E10" s="35" t="s">
        <v>47</v>
      </c>
      <c r="F10" s="88">
        <v>35000</v>
      </c>
    </row>
    <row r="11" spans="1:6" ht="18" customHeight="1">
      <c r="A11" s="31">
        <v>2046</v>
      </c>
      <c r="B11" s="43" t="s">
        <v>64</v>
      </c>
      <c r="C11" s="43" t="s">
        <v>52</v>
      </c>
      <c r="D11" s="39">
        <v>4</v>
      </c>
      <c r="E11" s="31" t="s">
        <v>53</v>
      </c>
      <c r="F11" s="88">
        <v>125000</v>
      </c>
    </row>
    <row r="12" spans="1:6" ht="18" customHeight="1">
      <c r="A12" s="31">
        <v>2046</v>
      </c>
      <c r="B12" s="37" t="s">
        <v>207</v>
      </c>
      <c r="C12" s="63" t="s">
        <v>25</v>
      </c>
      <c r="D12" s="39">
        <v>100</v>
      </c>
      <c r="E12" s="31" t="s">
        <v>8</v>
      </c>
      <c r="F12" s="88">
        <v>45000</v>
      </c>
    </row>
    <row r="13" spans="1:6" ht="77.25" customHeight="1">
      <c r="A13" s="31" t="s">
        <v>208</v>
      </c>
      <c r="B13" s="42" t="s">
        <v>209</v>
      </c>
      <c r="C13" s="43" t="s">
        <v>210</v>
      </c>
      <c r="D13" s="39">
        <v>100</v>
      </c>
      <c r="E13" s="31" t="s">
        <v>8</v>
      </c>
      <c r="F13" s="87">
        <v>300000</v>
      </c>
    </row>
    <row r="14" spans="1:6" ht="42.2" customHeight="1">
      <c r="A14" s="31">
        <v>2137</v>
      </c>
      <c r="B14" s="42" t="s">
        <v>211</v>
      </c>
      <c r="C14" s="38" t="s">
        <v>212</v>
      </c>
      <c r="D14" s="39">
        <v>100</v>
      </c>
      <c r="E14" s="31" t="s">
        <v>8</v>
      </c>
      <c r="F14" s="87">
        <v>20000</v>
      </c>
    </row>
    <row r="15" spans="1:6" ht="52.9" customHeight="1">
      <c r="A15" s="31">
        <v>2081</v>
      </c>
      <c r="B15" s="42" t="s">
        <v>213</v>
      </c>
      <c r="C15" s="38" t="s">
        <v>214</v>
      </c>
      <c r="D15" s="39">
        <v>100</v>
      </c>
      <c r="E15" s="31" t="s">
        <v>8</v>
      </c>
      <c r="F15" s="87">
        <v>150000</v>
      </c>
    </row>
    <row r="16" spans="1:6" ht="13.9" customHeight="1">
      <c r="F16" s="84">
        <f>SUM(F9:F15)</f>
        <v>680000</v>
      </c>
    </row>
    <row r="17" spans="1:6" ht="15" customHeight="1">
      <c r="A17" s="8" t="s">
        <v>60</v>
      </c>
      <c r="B17" s="8"/>
      <c r="C17" s="17"/>
      <c r="D17" s="17"/>
      <c r="E17" s="17"/>
      <c r="F17" s="17"/>
    </row>
    <row r="18" spans="1:6" ht="15" customHeight="1">
      <c r="A18" s="9" t="s">
        <v>215</v>
      </c>
      <c r="B18" s="9"/>
      <c r="C18" s="9"/>
      <c r="D18" s="9"/>
      <c r="E18" s="9"/>
      <c r="F18" s="26"/>
    </row>
    <row r="19" spans="1:6" ht="15" customHeight="1">
      <c r="A19" s="29" t="s">
        <v>5</v>
      </c>
      <c r="B19" s="29"/>
      <c r="C19" s="55" t="s">
        <v>6</v>
      </c>
      <c r="D19" s="56"/>
      <c r="E19" s="29"/>
      <c r="F19" s="29"/>
    </row>
    <row r="20" spans="1:6" ht="15" customHeight="1">
      <c r="A20" s="8" t="s">
        <v>204</v>
      </c>
      <c r="B20" s="8"/>
      <c r="C20" s="58" t="s">
        <v>8</v>
      </c>
      <c r="D20" s="58"/>
      <c r="E20" s="58"/>
      <c r="F20" s="58"/>
    </row>
    <row r="21" spans="1:6" ht="13.9" customHeight="1">
      <c r="A21" s="29" t="s">
        <v>10</v>
      </c>
      <c r="B21" s="29" t="s">
        <v>11</v>
      </c>
      <c r="C21" s="29" t="s">
        <v>12</v>
      </c>
      <c r="D21" s="29" t="s">
        <v>13</v>
      </c>
      <c r="E21" s="29" t="s">
        <v>14</v>
      </c>
      <c r="F21" s="28" t="s">
        <v>9</v>
      </c>
    </row>
    <row r="22" spans="1:6" ht="46.7" customHeight="1">
      <c r="A22" s="31">
        <v>2047</v>
      </c>
      <c r="B22" s="42" t="s">
        <v>216</v>
      </c>
      <c r="C22" s="37" t="s">
        <v>90</v>
      </c>
      <c r="D22" s="39">
        <v>100</v>
      </c>
      <c r="E22" s="31" t="s">
        <v>8</v>
      </c>
      <c r="F22" s="90">
        <v>40000</v>
      </c>
    </row>
    <row r="23" spans="1:6" ht="42.6" customHeight="1">
      <c r="A23" s="31">
        <v>1015</v>
      </c>
      <c r="B23" s="42" t="s">
        <v>217</v>
      </c>
      <c r="C23" s="37" t="s">
        <v>218</v>
      </c>
      <c r="D23" s="39">
        <v>100</v>
      </c>
      <c r="E23" s="31" t="s">
        <v>8</v>
      </c>
      <c r="F23" s="90">
        <v>15000</v>
      </c>
    </row>
    <row r="24" spans="1:6" ht="15" customHeight="1">
      <c r="F24" s="93">
        <f>SUM(F22:F23)</f>
        <v>55000</v>
      </c>
    </row>
    <row r="25" spans="1:6" ht="13.9" customHeight="1">
      <c r="A25" s="101" t="s">
        <v>85</v>
      </c>
      <c r="B25" s="17" t="s">
        <v>219</v>
      </c>
      <c r="C25" s="46"/>
      <c r="D25" s="46"/>
      <c r="E25" s="46"/>
      <c r="F25" s="106">
        <f>F24+F16</f>
        <v>735000</v>
      </c>
    </row>
    <row r="26" spans="1:6" ht="13.9" customHeight="1">
      <c r="A26" s="101"/>
      <c r="F26" s="107"/>
    </row>
    <row r="27" spans="1:6" ht="15" customHeight="1">
      <c r="A27" s="10" t="s">
        <v>39</v>
      </c>
      <c r="B27" s="10"/>
      <c r="C27" s="17"/>
      <c r="D27" s="17"/>
      <c r="E27" s="17"/>
      <c r="F27" s="17"/>
    </row>
    <row r="28" spans="1:6" ht="15" customHeight="1">
      <c r="A28" s="9" t="s">
        <v>220</v>
      </c>
      <c r="B28" s="9"/>
      <c r="C28" s="9"/>
      <c r="D28" s="9"/>
      <c r="E28" s="9"/>
      <c r="F28" s="26"/>
    </row>
    <row r="29" spans="1:6" ht="13.9" customHeight="1">
      <c r="A29" s="29" t="s">
        <v>5</v>
      </c>
      <c r="B29" s="29"/>
      <c r="C29" s="55" t="s">
        <v>6</v>
      </c>
      <c r="D29" s="56"/>
      <c r="E29" s="29"/>
      <c r="F29" s="29"/>
    </row>
    <row r="30" spans="1:6" ht="15" customHeight="1">
      <c r="A30" s="8" t="s">
        <v>204</v>
      </c>
      <c r="B30" s="8"/>
      <c r="C30" s="58" t="s">
        <v>8</v>
      </c>
      <c r="D30" s="58"/>
      <c r="E30" s="58"/>
      <c r="F30" s="58"/>
    </row>
    <row r="31" spans="1:6" ht="13.9" customHeight="1">
      <c r="A31" s="29" t="s">
        <v>10</v>
      </c>
      <c r="B31" s="29" t="s">
        <v>11</v>
      </c>
      <c r="C31" s="29" t="s">
        <v>12</v>
      </c>
      <c r="D31" s="29" t="s">
        <v>13</v>
      </c>
      <c r="E31" s="29" t="s">
        <v>14</v>
      </c>
      <c r="F31" s="28" t="s">
        <v>9</v>
      </c>
    </row>
    <row r="32" spans="1:6" ht="18" customHeight="1">
      <c r="A32" s="31">
        <v>2194</v>
      </c>
      <c r="B32" s="37" t="s">
        <v>207</v>
      </c>
      <c r="C32" s="63" t="s">
        <v>25</v>
      </c>
      <c r="D32" s="39">
        <v>100</v>
      </c>
      <c r="E32" s="31" t="s">
        <v>8</v>
      </c>
      <c r="F32" s="79">
        <v>70000</v>
      </c>
    </row>
    <row r="33" spans="1:6" ht="15" customHeight="1">
      <c r="F33" s="93">
        <f>F32</f>
        <v>70000</v>
      </c>
    </row>
    <row r="34" spans="1:6" ht="15" customHeight="1">
      <c r="A34" s="10" t="s">
        <v>221</v>
      </c>
      <c r="B34" s="10"/>
      <c r="C34" s="17"/>
      <c r="D34" s="17"/>
      <c r="E34" s="17"/>
      <c r="F34" s="17"/>
    </row>
    <row r="35" spans="1:6" ht="15" customHeight="1">
      <c r="A35" s="9" t="s">
        <v>222</v>
      </c>
      <c r="B35" s="9"/>
      <c r="C35" s="9"/>
      <c r="D35" s="9"/>
      <c r="E35" s="9"/>
      <c r="F35" s="26"/>
    </row>
    <row r="36" spans="1:6" ht="15" customHeight="1">
      <c r="A36" s="29" t="s">
        <v>5</v>
      </c>
      <c r="B36" s="29"/>
      <c r="C36" s="55" t="s">
        <v>6</v>
      </c>
      <c r="D36" s="56"/>
      <c r="E36" s="29"/>
      <c r="F36" s="29"/>
    </row>
    <row r="37" spans="1:6" ht="15" customHeight="1">
      <c r="A37" s="8" t="s">
        <v>204</v>
      </c>
      <c r="B37" s="8"/>
      <c r="C37" s="58" t="s">
        <v>8</v>
      </c>
      <c r="D37" s="58"/>
      <c r="E37" s="58"/>
      <c r="F37" s="58"/>
    </row>
    <row r="38" spans="1:6" ht="13.9" customHeight="1">
      <c r="A38" s="29" t="s">
        <v>10</v>
      </c>
      <c r="B38" s="29" t="s">
        <v>11</v>
      </c>
      <c r="C38" s="29" t="s">
        <v>12</v>
      </c>
      <c r="D38" s="29" t="s">
        <v>13</v>
      </c>
      <c r="E38" s="29" t="s">
        <v>14</v>
      </c>
      <c r="F38" s="28" t="s">
        <v>9</v>
      </c>
    </row>
    <row r="39" spans="1:6" ht="17.850000000000001" customHeight="1">
      <c r="A39" s="31">
        <v>2043</v>
      </c>
      <c r="B39" s="43" t="s">
        <v>223</v>
      </c>
      <c r="C39" s="37" t="s">
        <v>224</v>
      </c>
      <c r="D39" s="39">
        <v>5</v>
      </c>
      <c r="E39" s="31" t="s">
        <v>43</v>
      </c>
      <c r="F39" s="36">
        <v>100000</v>
      </c>
    </row>
    <row r="40" spans="1:6" ht="18" customHeight="1">
      <c r="A40" s="31">
        <v>2043</v>
      </c>
      <c r="B40" s="43" t="s">
        <v>225</v>
      </c>
      <c r="C40" s="37" t="s">
        <v>226</v>
      </c>
      <c r="D40" s="39">
        <v>1</v>
      </c>
      <c r="E40" s="31" t="s">
        <v>227</v>
      </c>
      <c r="F40" s="36">
        <v>15000</v>
      </c>
    </row>
    <row r="41" spans="1:6" ht="15" customHeight="1">
      <c r="A41" s="108"/>
      <c r="F41" s="94">
        <f>F40+F39</f>
        <v>115000</v>
      </c>
    </row>
    <row r="42" spans="1:6" ht="15" customHeight="1">
      <c r="A42" s="10" t="s">
        <v>228</v>
      </c>
      <c r="B42" s="10"/>
      <c r="C42" s="17"/>
      <c r="D42" s="17"/>
      <c r="E42" s="17"/>
      <c r="F42" s="17"/>
    </row>
    <row r="43" spans="1:6" ht="21" customHeight="1">
      <c r="A43" s="9" t="s">
        <v>229</v>
      </c>
      <c r="B43" s="9"/>
      <c r="C43" s="9"/>
      <c r="D43" s="9"/>
      <c r="E43" s="9"/>
      <c r="F43" s="26"/>
    </row>
    <row r="44" spans="1:6" ht="15" customHeight="1">
      <c r="A44" s="29" t="s">
        <v>5</v>
      </c>
      <c r="B44" s="29"/>
      <c r="C44" s="55" t="s">
        <v>6</v>
      </c>
      <c r="D44" s="56"/>
      <c r="E44" s="29"/>
      <c r="F44" s="29"/>
    </row>
    <row r="45" spans="1:6" ht="15" customHeight="1">
      <c r="A45" s="8" t="s">
        <v>204</v>
      </c>
      <c r="B45" s="8"/>
      <c r="C45" s="58" t="s">
        <v>8</v>
      </c>
      <c r="D45" s="58"/>
      <c r="E45" s="58"/>
      <c r="F45" s="58"/>
    </row>
    <row r="46" spans="1:6" ht="13.9" customHeight="1">
      <c r="A46" s="29" t="s">
        <v>10</v>
      </c>
      <c r="B46" s="29" t="s">
        <v>11</v>
      </c>
      <c r="C46" s="29" t="s">
        <v>12</v>
      </c>
      <c r="D46" s="29" t="s">
        <v>13</v>
      </c>
      <c r="E46" s="29" t="s">
        <v>14</v>
      </c>
      <c r="F46" s="28" t="s">
        <v>9</v>
      </c>
    </row>
    <row r="47" spans="1:6" ht="13.9" customHeight="1">
      <c r="A47" s="31">
        <v>2194</v>
      </c>
      <c r="B47" s="43" t="s">
        <v>230</v>
      </c>
      <c r="C47" s="63" t="s">
        <v>231</v>
      </c>
      <c r="D47" s="39">
        <v>5</v>
      </c>
      <c r="E47" s="31" t="s">
        <v>43</v>
      </c>
      <c r="F47" s="79">
        <v>15000</v>
      </c>
    </row>
    <row r="48" spans="1:6" ht="15" customHeight="1">
      <c r="F48" s="94">
        <f>F47</f>
        <v>15000</v>
      </c>
    </row>
    <row r="49" spans="1:6" ht="15" customHeight="1">
      <c r="A49" s="10" t="s">
        <v>232</v>
      </c>
      <c r="B49" s="10"/>
      <c r="C49" s="17"/>
      <c r="D49" s="17"/>
      <c r="E49" s="17"/>
      <c r="F49" s="17"/>
    </row>
    <row r="50" spans="1:6" ht="15" customHeight="1">
      <c r="A50" s="9" t="s">
        <v>233</v>
      </c>
      <c r="B50" s="9"/>
      <c r="C50" s="9"/>
      <c r="D50" s="9"/>
      <c r="E50" s="9"/>
      <c r="F50" s="26"/>
    </row>
    <row r="51" spans="1:6" ht="15" customHeight="1">
      <c r="A51" s="29" t="s">
        <v>5</v>
      </c>
      <c r="B51" s="29"/>
      <c r="C51" s="55" t="s">
        <v>6</v>
      </c>
      <c r="D51" s="56"/>
      <c r="E51" s="29"/>
      <c r="F51" s="29"/>
    </row>
    <row r="52" spans="1:6" ht="15" customHeight="1">
      <c r="A52" s="8" t="s">
        <v>204</v>
      </c>
      <c r="B52" s="8"/>
      <c r="C52" s="58" t="s">
        <v>8</v>
      </c>
      <c r="D52" s="58"/>
      <c r="E52" s="58"/>
      <c r="F52" s="58"/>
    </row>
    <row r="53" spans="1:6" ht="13.9" customHeight="1">
      <c r="A53" s="29" t="s">
        <v>10</v>
      </c>
      <c r="B53" s="29" t="s">
        <v>11</v>
      </c>
      <c r="C53" s="29" t="s">
        <v>12</v>
      </c>
      <c r="D53" s="29" t="s">
        <v>13</v>
      </c>
      <c r="E53" s="29" t="s">
        <v>14</v>
      </c>
      <c r="F53" s="28" t="s">
        <v>9</v>
      </c>
    </row>
    <row r="54" spans="1:6" ht="45" customHeight="1">
      <c r="A54" s="31">
        <v>1111</v>
      </c>
      <c r="B54" s="41" t="s">
        <v>234</v>
      </c>
      <c r="C54" s="33" t="s">
        <v>235</v>
      </c>
      <c r="D54" s="34">
        <v>30</v>
      </c>
      <c r="E54" s="35" t="s">
        <v>236</v>
      </c>
      <c r="F54" s="79">
        <v>50000</v>
      </c>
    </row>
    <row r="55" spans="1:6" ht="13.9" customHeight="1">
      <c r="A55" s="31"/>
      <c r="B55" s="41"/>
      <c r="C55" s="33"/>
      <c r="D55" s="34"/>
      <c r="E55" s="35"/>
      <c r="F55" s="94">
        <f>F54</f>
        <v>50000</v>
      </c>
    </row>
    <row r="56" spans="1:6" ht="15" customHeight="1">
      <c r="A56" s="10" t="s">
        <v>237</v>
      </c>
      <c r="B56" s="10"/>
      <c r="C56" s="17"/>
      <c r="D56" s="17"/>
      <c r="E56" s="17"/>
      <c r="F56" s="17"/>
    </row>
    <row r="57" spans="1:6" ht="15" customHeight="1">
      <c r="A57" s="9" t="s">
        <v>238</v>
      </c>
      <c r="B57" s="9"/>
      <c r="C57" s="9"/>
      <c r="D57" s="9"/>
      <c r="E57" s="9"/>
      <c r="F57" s="26"/>
    </row>
    <row r="58" spans="1:6" ht="13.9" customHeight="1">
      <c r="A58" s="29" t="s">
        <v>5</v>
      </c>
      <c r="B58" s="29"/>
      <c r="C58" s="55" t="s">
        <v>6</v>
      </c>
      <c r="D58" s="56"/>
      <c r="E58" s="29"/>
      <c r="F58" s="29"/>
    </row>
    <row r="59" spans="1:6" ht="15" customHeight="1">
      <c r="A59" s="8" t="s">
        <v>204</v>
      </c>
      <c r="B59" s="8"/>
      <c r="C59" s="58" t="s">
        <v>8</v>
      </c>
      <c r="D59" s="58"/>
      <c r="E59" s="58"/>
      <c r="F59" s="58"/>
    </row>
    <row r="60" spans="1:6" ht="13.9" customHeight="1">
      <c r="A60" s="29" t="s">
        <v>10</v>
      </c>
      <c r="B60" s="29" t="s">
        <v>11</v>
      </c>
      <c r="C60" s="29" t="s">
        <v>12</v>
      </c>
      <c r="D60" s="29" t="s">
        <v>13</v>
      </c>
      <c r="E60" s="29" t="s">
        <v>14</v>
      </c>
      <c r="F60" s="28" t="s">
        <v>9</v>
      </c>
    </row>
    <row r="61" spans="1:6" ht="30.95" customHeight="1">
      <c r="A61" s="31">
        <v>1111</v>
      </c>
      <c r="B61" s="41" t="s">
        <v>239</v>
      </c>
      <c r="C61" s="109" t="s">
        <v>90</v>
      </c>
      <c r="D61" s="34">
        <v>100</v>
      </c>
      <c r="E61" s="35" t="s">
        <v>8</v>
      </c>
      <c r="F61" s="79">
        <v>10000</v>
      </c>
    </row>
    <row r="62" spans="1:6" ht="13.9" customHeight="1">
      <c r="F62" s="93">
        <f>F61</f>
        <v>10000</v>
      </c>
    </row>
    <row r="63" spans="1:6" ht="15" customHeight="1">
      <c r="A63" s="86" t="s">
        <v>85</v>
      </c>
      <c r="B63" s="48" t="s">
        <v>240</v>
      </c>
      <c r="F63" s="105">
        <f>F55+F48+F41+F33+F62</f>
        <v>260000</v>
      </c>
    </row>
    <row r="64" spans="1:6" ht="13.9" customHeight="1">
      <c r="A64" s="48" t="s">
        <v>201</v>
      </c>
      <c r="B64" s="48"/>
      <c r="F64" s="110">
        <f>F63+F25</f>
        <v>995000</v>
      </c>
    </row>
  </sheetData>
  <mergeCells count="21">
    <mergeCell ref="A59:B59"/>
    <mergeCell ref="A49:B49"/>
    <mergeCell ref="A50:E50"/>
    <mergeCell ref="A52:B52"/>
    <mergeCell ref="A56:B56"/>
    <mergeCell ref="A57:E57"/>
    <mergeCell ref="A35:E35"/>
    <mergeCell ref="A37:B37"/>
    <mergeCell ref="A42:B42"/>
    <mergeCell ref="A43:E43"/>
    <mergeCell ref="A45:B45"/>
    <mergeCell ref="A20:B20"/>
    <mergeCell ref="A27:B27"/>
    <mergeCell ref="A28:E28"/>
    <mergeCell ref="A30:B30"/>
    <mergeCell ref="A34:B34"/>
    <mergeCell ref="A4:B4"/>
    <mergeCell ref="A5:E5"/>
    <mergeCell ref="A7:B7"/>
    <mergeCell ref="A17:B17"/>
    <mergeCell ref="A18:E18"/>
  </mergeCells>
  <pageMargins left="0.87291666666666701"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sheetPr>
    <tabColor rgb="FFFFFFFF"/>
  </sheetPr>
  <dimension ref="A1:AMF39"/>
  <sheetViews>
    <sheetView topLeftCell="A28" zoomScale="143" zoomScaleNormal="143" workbookViewId="0">
      <selection activeCell="C28" sqref="C28"/>
    </sheetView>
  </sheetViews>
  <sheetFormatPr defaultRowHeight="15"/>
  <cols>
    <col min="1" max="1" width="9.140625" style="83"/>
    <col min="2" max="2" width="58.140625" style="83"/>
    <col min="3" max="3" width="26.85546875" style="83"/>
    <col min="4" max="4" width="6.85546875" style="83"/>
    <col min="5" max="6" width="10.140625" style="83"/>
    <col min="7" max="1020" width="8.7109375" style="83"/>
    <col min="1021" max="1025" width="8.7109375"/>
  </cols>
  <sheetData>
    <row r="1" spans="1:6" ht="13.9" customHeight="1">
      <c r="A1" s="4"/>
      <c r="B1" s="12" t="s">
        <v>0</v>
      </c>
      <c r="C1" s="12"/>
      <c r="D1" s="12"/>
      <c r="E1" s="12"/>
      <c r="F1" s="12"/>
    </row>
    <row r="2" spans="1:6" ht="13.9" customHeight="1">
      <c r="A2" s="4"/>
      <c r="B2" s="12"/>
      <c r="C2" s="111" t="s">
        <v>1</v>
      </c>
      <c r="D2" s="112"/>
      <c r="E2" s="113"/>
      <c r="F2" s="14"/>
    </row>
    <row r="3" spans="1:6" ht="15.75" customHeight="1">
      <c r="A3" s="14"/>
      <c r="B3" s="3" t="s">
        <v>241</v>
      </c>
      <c r="C3" s="3"/>
      <c r="D3" s="3"/>
      <c r="E3" s="3"/>
      <c r="F3" s="14"/>
    </row>
    <row r="4" spans="1:6" ht="15" customHeight="1">
      <c r="A4" s="10" t="s">
        <v>39</v>
      </c>
      <c r="B4" s="10"/>
      <c r="C4" s="17"/>
      <c r="D4" s="17"/>
      <c r="E4" s="17"/>
      <c r="F4" s="17"/>
    </row>
    <row r="5" spans="1:6" ht="15" customHeight="1">
      <c r="A5" s="9" t="s">
        <v>220</v>
      </c>
      <c r="B5" s="9"/>
      <c r="C5" s="9"/>
      <c r="D5" s="9"/>
      <c r="E5" s="9"/>
      <c r="F5" s="9"/>
    </row>
    <row r="6" spans="1:6" ht="13.9" customHeight="1">
      <c r="A6" s="2" t="s">
        <v>5</v>
      </c>
      <c r="B6" s="2"/>
      <c r="C6" s="55" t="s">
        <v>6</v>
      </c>
      <c r="D6" s="56"/>
      <c r="E6" s="2"/>
      <c r="F6" s="2"/>
    </row>
    <row r="7" spans="1:6" ht="15" customHeight="1">
      <c r="A7" s="8" t="s">
        <v>204</v>
      </c>
      <c r="B7" s="8"/>
      <c r="C7" s="58" t="s">
        <v>8</v>
      </c>
      <c r="D7" s="1"/>
      <c r="E7" s="1"/>
      <c r="F7" s="1"/>
    </row>
    <row r="8" spans="1:6" ht="13.9" customHeight="1">
      <c r="A8" s="29" t="s">
        <v>10</v>
      </c>
      <c r="B8" s="29" t="s">
        <v>11</v>
      </c>
      <c r="C8" s="29" t="s">
        <v>12</v>
      </c>
      <c r="D8" s="29" t="s">
        <v>13</v>
      </c>
      <c r="E8" s="29" t="s">
        <v>14</v>
      </c>
      <c r="F8" s="28" t="s">
        <v>9</v>
      </c>
    </row>
    <row r="9" spans="1:6" ht="28.5" customHeight="1">
      <c r="A9" s="31">
        <v>1048</v>
      </c>
      <c r="B9" s="114" t="s">
        <v>15</v>
      </c>
      <c r="C9" s="63" t="s">
        <v>50</v>
      </c>
      <c r="D9" s="39">
        <v>8</v>
      </c>
      <c r="E9" s="31" t="s">
        <v>43</v>
      </c>
      <c r="F9" s="36">
        <v>10000</v>
      </c>
    </row>
    <row r="10" spans="1:6" ht="15" customHeight="1">
      <c r="A10" s="31" t="s">
        <v>242</v>
      </c>
      <c r="B10" s="21" t="s">
        <v>205</v>
      </c>
      <c r="C10" s="92" t="s">
        <v>243</v>
      </c>
      <c r="D10" s="39">
        <v>3</v>
      </c>
      <c r="E10" s="31" t="s">
        <v>105</v>
      </c>
      <c r="F10" s="36">
        <v>250000</v>
      </c>
    </row>
    <row r="11" spans="1:6" ht="18" customHeight="1">
      <c r="A11" s="31">
        <v>2031</v>
      </c>
      <c r="B11" s="43" t="s">
        <v>64</v>
      </c>
      <c r="C11" s="43" t="s">
        <v>52</v>
      </c>
      <c r="D11" s="39">
        <v>20</v>
      </c>
      <c r="E11" s="31" t="s">
        <v>53</v>
      </c>
      <c r="F11" s="36">
        <v>479471.62</v>
      </c>
    </row>
    <row r="12" spans="1:6" ht="18" customHeight="1">
      <c r="A12" s="31">
        <v>2032</v>
      </c>
      <c r="B12" s="37" t="s">
        <v>244</v>
      </c>
      <c r="C12" s="63" t="s">
        <v>25</v>
      </c>
      <c r="D12" s="39">
        <v>100</v>
      </c>
      <c r="E12" s="31" t="s">
        <v>8</v>
      </c>
      <c r="F12" s="115"/>
    </row>
    <row r="13" spans="1:6" ht="15" customHeight="1">
      <c r="A13"/>
      <c r="B13"/>
      <c r="C13"/>
      <c r="D13"/>
      <c r="E13"/>
      <c r="F13" s="93">
        <f>SUM(F9:F12)</f>
        <v>739471.62</v>
      </c>
    </row>
    <row r="14" spans="1:6" ht="15" customHeight="1">
      <c r="A14" s="10" t="s">
        <v>245</v>
      </c>
      <c r="B14" s="10"/>
      <c r="C14" s="17"/>
      <c r="D14" s="17"/>
      <c r="E14" s="17"/>
      <c r="F14" s="17"/>
    </row>
    <row r="15" spans="1:6" ht="18.75" customHeight="1">
      <c r="A15" s="9" t="s">
        <v>246</v>
      </c>
      <c r="B15" s="9"/>
      <c r="C15" s="9"/>
      <c r="D15" s="9"/>
      <c r="E15" s="9"/>
      <c r="F15" s="9"/>
    </row>
    <row r="16" spans="1:6" ht="15" customHeight="1">
      <c r="A16" s="2" t="s">
        <v>5</v>
      </c>
      <c r="B16" s="2"/>
      <c r="C16" s="55" t="s">
        <v>6</v>
      </c>
      <c r="D16" s="56"/>
      <c r="E16" s="2"/>
      <c r="F16" s="2"/>
    </row>
    <row r="17" spans="1:6" ht="15" customHeight="1">
      <c r="A17" s="8" t="s">
        <v>204</v>
      </c>
      <c r="B17" s="8"/>
      <c r="C17" s="58" t="s">
        <v>8</v>
      </c>
      <c r="D17" s="1"/>
      <c r="E17" s="1"/>
      <c r="F17" s="1"/>
    </row>
    <row r="18" spans="1:6" ht="11.65" customHeight="1">
      <c r="A18" s="29" t="s">
        <v>10</v>
      </c>
      <c r="B18" s="29" t="s">
        <v>11</v>
      </c>
      <c r="C18" s="29" t="s">
        <v>12</v>
      </c>
      <c r="D18" s="29" t="s">
        <v>13</v>
      </c>
      <c r="E18" s="29" t="s">
        <v>14</v>
      </c>
      <c r="F18" s="28" t="s">
        <v>9</v>
      </c>
    </row>
    <row r="19" spans="1:6" ht="23.45" customHeight="1">
      <c r="A19" s="31">
        <v>1014</v>
      </c>
      <c r="B19" s="102" t="s">
        <v>247</v>
      </c>
      <c r="C19" s="63" t="s">
        <v>16</v>
      </c>
      <c r="D19" s="39">
        <v>10</v>
      </c>
      <c r="E19" s="31" t="s">
        <v>43</v>
      </c>
      <c r="F19" s="67">
        <v>50000</v>
      </c>
    </row>
    <row r="20" spans="1:6" ht="18.600000000000001" customHeight="1">
      <c r="A20" s="31" t="s">
        <v>248</v>
      </c>
      <c r="B20" s="102" t="s">
        <v>249</v>
      </c>
      <c r="C20" s="63" t="s">
        <v>25</v>
      </c>
      <c r="D20" s="39">
        <v>100</v>
      </c>
      <c r="E20" s="31" t="s">
        <v>8</v>
      </c>
      <c r="F20" s="67">
        <v>150000</v>
      </c>
    </row>
    <row r="21" spans="1:6" ht="26.65" customHeight="1">
      <c r="A21" s="31">
        <v>2032</v>
      </c>
      <c r="B21" s="102" t="s">
        <v>250</v>
      </c>
      <c r="C21" s="92" t="s">
        <v>251</v>
      </c>
      <c r="D21" s="39">
        <v>70</v>
      </c>
      <c r="E21" s="31" t="s">
        <v>8</v>
      </c>
      <c r="F21" s="67">
        <v>60000</v>
      </c>
    </row>
    <row r="22" spans="1:6" ht="33.6" customHeight="1">
      <c r="A22" s="31">
        <v>2161</v>
      </c>
      <c r="B22" s="102" t="s">
        <v>252</v>
      </c>
      <c r="C22" s="38" t="s">
        <v>253</v>
      </c>
      <c r="D22" s="39">
        <v>100</v>
      </c>
      <c r="E22" s="31" t="s">
        <v>8</v>
      </c>
      <c r="F22" s="67">
        <v>250000</v>
      </c>
    </row>
    <row r="23" spans="1:6" ht="17.850000000000001" customHeight="1">
      <c r="A23" s="31">
        <v>2075</v>
      </c>
      <c r="B23" s="102" t="s">
        <v>254</v>
      </c>
      <c r="C23" s="92" t="s">
        <v>255</v>
      </c>
      <c r="D23" s="39">
        <v>7</v>
      </c>
      <c r="E23" s="31" t="s">
        <v>256</v>
      </c>
      <c r="F23" s="67">
        <v>80000</v>
      </c>
    </row>
    <row r="24" spans="1:6" ht="41.1" customHeight="1">
      <c r="A24" s="31">
        <v>2235</v>
      </c>
      <c r="B24" s="42" t="s">
        <v>257</v>
      </c>
      <c r="C24" s="38" t="s">
        <v>258</v>
      </c>
      <c r="D24" s="39">
        <v>100</v>
      </c>
      <c r="E24" s="31" t="s">
        <v>8</v>
      </c>
      <c r="F24" s="67">
        <v>60000</v>
      </c>
    </row>
    <row r="25" spans="1:6" ht="34.15" customHeight="1">
      <c r="A25" s="31">
        <v>2032</v>
      </c>
      <c r="B25" s="42" t="s">
        <v>259</v>
      </c>
      <c r="C25" s="92" t="s">
        <v>25</v>
      </c>
      <c r="D25" s="39">
        <v>100</v>
      </c>
      <c r="E25" s="31" t="s">
        <v>8</v>
      </c>
      <c r="F25" s="67">
        <v>150000</v>
      </c>
    </row>
    <row r="26" spans="1:6" ht="18.600000000000001" customHeight="1">
      <c r="A26" s="31">
        <v>2032</v>
      </c>
      <c r="B26" s="42" t="s">
        <v>260</v>
      </c>
      <c r="C26" s="92" t="s">
        <v>261</v>
      </c>
      <c r="D26" s="39">
        <v>100</v>
      </c>
      <c r="E26" s="31" t="s">
        <v>8</v>
      </c>
      <c r="F26" s="67">
        <v>40000</v>
      </c>
    </row>
    <row r="27" spans="1:6" ht="40.5" customHeight="1">
      <c r="A27" s="31">
        <v>2180</v>
      </c>
      <c r="B27" s="42" t="s">
        <v>262</v>
      </c>
      <c r="C27" s="38" t="s">
        <v>263</v>
      </c>
      <c r="D27" s="39">
        <v>100</v>
      </c>
      <c r="E27" s="31" t="s">
        <v>8</v>
      </c>
      <c r="F27" s="67">
        <v>180000</v>
      </c>
    </row>
    <row r="28" spans="1:6" ht="26.1" customHeight="1">
      <c r="A28" s="31">
        <v>2099</v>
      </c>
      <c r="B28" s="42" t="s">
        <v>264</v>
      </c>
      <c r="C28" s="92" t="s">
        <v>265</v>
      </c>
      <c r="D28" s="39">
        <v>100</v>
      </c>
      <c r="E28" s="31" t="s">
        <v>8</v>
      </c>
      <c r="F28" s="67">
        <v>50000</v>
      </c>
    </row>
    <row r="29" spans="1:6" ht="27.75" customHeight="1">
      <c r="A29" s="31">
        <v>2099</v>
      </c>
      <c r="B29" s="42" t="s">
        <v>266</v>
      </c>
      <c r="C29" s="38" t="s">
        <v>267</v>
      </c>
      <c r="D29" s="39">
        <v>100</v>
      </c>
      <c r="E29" s="31" t="s">
        <v>8</v>
      </c>
      <c r="F29" s="67">
        <v>50000</v>
      </c>
    </row>
    <row r="30" spans="1:6" ht="28.35" customHeight="1">
      <c r="A30" s="31">
        <v>2099</v>
      </c>
      <c r="B30" s="42" t="s">
        <v>268</v>
      </c>
      <c r="C30" s="38" t="s">
        <v>269</v>
      </c>
      <c r="D30" s="39">
        <v>100</v>
      </c>
      <c r="E30" s="31" t="s">
        <v>8</v>
      </c>
      <c r="F30" s="67">
        <v>50000</v>
      </c>
    </row>
    <row r="31" spans="1:6" ht="15" customHeight="1">
      <c r="A31" s="108"/>
      <c r="B31"/>
      <c r="C31"/>
      <c r="D31"/>
      <c r="E31"/>
      <c r="F31" s="116">
        <f>SUM(F19:F30)</f>
        <v>1170000</v>
      </c>
    </row>
    <row r="32" spans="1:6" ht="15" customHeight="1">
      <c r="A32" s="10" t="s">
        <v>270</v>
      </c>
      <c r="B32" s="10"/>
      <c r="C32" s="17"/>
      <c r="D32" s="17"/>
      <c r="E32" s="17"/>
      <c r="F32" s="17"/>
    </row>
    <row r="33" spans="1:6" ht="19.5" customHeight="1">
      <c r="A33" s="9" t="s">
        <v>271</v>
      </c>
      <c r="B33" s="9"/>
      <c r="C33" s="9"/>
      <c r="D33" s="9"/>
      <c r="E33" s="9"/>
      <c r="F33" s="9"/>
    </row>
    <row r="34" spans="1:6" ht="15" customHeight="1">
      <c r="A34" s="2" t="s">
        <v>5</v>
      </c>
      <c r="B34" s="2"/>
      <c r="C34" s="55" t="s">
        <v>6</v>
      </c>
      <c r="D34" s="56"/>
      <c r="E34" s="2"/>
      <c r="F34" s="2"/>
    </row>
    <row r="35" spans="1:6" ht="15" customHeight="1">
      <c r="A35" s="8" t="s">
        <v>204</v>
      </c>
      <c r="B35" s="8"/>
      <c r="C35" s="58" t="s">
        <v>8</v>
      </c>
      <c r="D35" s="1"/>
      <c r="E35" s="1"/>
      <c r="F35" s="1"/>
    </row>
    <row r="36" spans="1:6" ht="15" customHeight="1">
      <c r="A36" s="29" t="s">
        <v>10</v>
      </c>
      <c r="B36" s="29" t="s">
        <v>11</v>
      </c>
      <c r="C36" s="29" t="s">
        <v>12</v>
      </c>
      <c r="D36" s="29" t="s">
        <v>13</v>
      </c>
      <c r="E36" s="29" t="s">
        <v>14</v>
      </c>
      <c r="F36" s="29" t="s">
        <v>9</v>
      </c>
    </row>
    <row r="37" spans="1:6" ht="20.85" customHeight="1">
      <c r="A37" s="31">
        <v>2032</v>
      </c>
      <c r="B37" s="102" t="s">
        <v>272</v>
      </c>
      <c r="C37" s="37" t="s">
        <v>273</v>
      </c>
      <c r="D37" s="39">
        <v>100</v>
      </c>
      <c r="E37" s="31" t="s">
        <v>8</v>
      </c>
      <c r="F37" s="36">
        <v>5000</v>
      </c>
    </row>
    <row r="38" spans="1:6" ht="15" customHeight="1">
      <c r="A38"/>
      <c r="F38" s="94">
        <f>F37</f>
        <v>5000</v>
      </c>
    </row>
    <row r="39" spans="1:6" ht="15" customHeight="1">
      <c r="A39" s="101" t="s">
        <v>85</v>
      </c>
      <c r="F39" s="106">
        <f>F38+F31+F13</f>
        <v>1914471.62</v>
      </c>
    </row>
  </sheetData>
  <mergeCells count="20">
    <mergeCell ref="A35:B35"/>
    <mergeCell ref="D35:F35"/>
    <mergeCell ref="A17:B17"/>
    <mergeCell ref="D17:F17"/>
    <mergeCell ref="A32:B32"/>
    <mergeCell ref="A33:F33"/>
    <mergeCell ref="A34:B34"/>
    <mergeCell ref="E34:F34"/>
    <mergeCell ref="A7:B7"/>
    <mergeCell ref="D7:F7"/>
    <mergeCell ref="A14:B14"/>
    <mergeCell ref="A15:F15"/>
    <mergeCell ref="A16:B16"/>
    <mergeCell ref="E16:F16"/>
    <mergeCell ref="A1:A2"/>
    <mergeCell ref="B3:E3"/>
    <mergeCell ref="A4:B4"/>
    <mergeCell ref="A5:F5"/>
    <mergeCell ref="A6:B6"/>
    <mergeCell ref="E6:F6"/>
  </mergeCells>
  <pageMargins left="1.0249999999999999" right="0.31527777777777799" top="0.196527777777778" bottom="0.39374999999999999"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sheetPr>
    <tabColor rgb="FFFFFFFF"/>
  </sheetPr>
  <dimension ref="A1:AMF41"/>
  <sheetViews>
    <sheetView topLeftCell="A17" zoomScale="143" zoomScaleNormal="143" workbookViewId="0">
      <selection activeCell="C38" sqref="C38"/>
    </sheetView>
  </sheetViews>
  <sheetFormatPr defaultRowHeight="15"/>
  <cols>
    <col min="1" max="1" width="8.140625" style="83"/>
    <col min="2" max="2" width="59.5703125" style="83"/>
    <col min="3" max="3" width="29.5703125" style="83"/>
    <col min="4" max="4" width="8.7109375" style="83"/>
    <col min="5" max="5" width="10.42578125" style="83"/>
    <col min="6" max="6" width="10.140625" style="83"/>
    <col min="7" max="1020" width="8.7109375" style="83"/>
    <col min="1021" max="1025" width="8.7109375"/>
  </cols>
  <sheetData>
    <row r="1" spans="1:6" ht="15" customHeight="1">
      <c r="A1" s="4"/>
      <c r="B1" s="12" t="s">
        <v>0</v>
      </c>
      <c r="C1" s="12"/>
      <c r="D1" s="12"/>
      <c r="E1" s="12"/>
      <c r="F1" s="12"/>
    </row>
    <row r="2" spans="1:6" ht="13.9" customHeight="1">
      <c r="A2" s="4"/>
      <c r="B2" s="12"/>
      <c r="C2" s="54" t="s">
        <v>1</v>
      </c>
      <c r="D2" s="54"/>
      <c r="E2" s="13"/>
      <c r="F2" s="14"/>
    </row>
    <row r="3" spans="1:6" ht="15.75" customHeight="1">
      <c r="A3" s="14"/>
      <c r="B3" s="3" t="s">
        <v>274</v>
      </c>
      <c r="C3" s="3"/>
      <c r="D3" s="3"/>
      <c r="E3" s="3"/>
      <c r="F3" s="14"/>
    </row>
    <row r="4" spans="1:6" ht="15" customHeight="1">
      <c r="A4" s="10" t="s">
        <v>39</v>
      </c>
      <c r="B4" s="10"/>
      <c r="C4" s="17"/>
      <c r="D4" s="17"/>
      <c r="E4" s="17"/>
      <c r="F4" s="17"/>
    </row>
    <row r="5" spans="1:6" ht="15" customHeight="1">
      <c r="A5" s="9" t="s">
        <v>220</v>
      </c>
      <c r="B5" s="9"/>
      <c r="C5" s="9"/>
      <c r="D5" s="9"/>
      <c r="E5" s="9"/>
      <c r="F5" s="9"/>
    </row>
    <row r="6" spans="1:6" ht="15" customHeight="1">
      <c r="A6" s="2" t="s">
        <v>5</v>
      </c>
      <c r="B6" s="2"/>
      <c r="C6" s="55" t="s">
        <v>6</v>
      </c>
      <c r="D6" s="56"/>
      <c r="E6" s="2"/>
      <c r="F6" s="2"/>
    </row>
    <row r="7" spans="1:6" ht="15" customHeight="1">
      <c r="A7" s="8" t="s">
        <v>204</v>
      </c>
      <c r="B7" s="8"/>
      <c r="C7" s="58" t="s">
        <v>8</v>
      </c>
      <c r="D7" s="1"/>
      <c r="E7" s="1"/>
      <c r="F7" s="1"/>
    </row>
    <row r="8" spans="1:6" ht="15.75" customHeight="1">
      <c r="A8" s="27"/>
      <c r="B8" s="27"/>
      <c r="C8" s="27"/>
      <c r="D8" s="27"/>
      <c r="E8" s="27"/>
      <c r="F8" s="28" t="s">
        <v>9</v>
      </c>
    </row>
    <row r="9" spans="1:6" ht="15" customHeight="1">
      <c r="A9" s="29" t="s">
        <v>10</v>
      </c>
      <c r="B9" s="29" t="s">
        <v>11</v>
      </c>
      <c r="C9" s="29" t="s">
        <v>12</v>
      </c>
      <c r="D9" s="29" t="s">
        <v>13</v>
      </c>
      <c r="E9" s="29" t="s">
        <v>14</v>
      </c>
      <c r="F9" s="29"/>
    </row>
    <row r="10" spans="1:6" ht="27.75" customHeight="1">
      <c r="A10" s="31">
        <v>1016</v>
      </c>
      <c r="B10" s="43" t="s">
        <v>15</v>
      </c>
      <c r="C10" s="63" t="s">
        <v>50</v>
      </c>
      <c r="D10" s="39">
        <v>5</v>
      </c>
      <c r="E10" s="31" t="s">
        <v>43</v>
      </c>
      <c r="F10" s="36">
        <v>10000</v>
      </c>
    </row>
    <row r="11" spans="1:6" ht="14.45" customHeight="1">
      <c r="A11" s="31">
        <v>1016</v>
      </c>
      <c r="B11" s="37" t="s">
        <v>205</v>
      </c>
      <c r="C11" s="92" t="s">
        <v>206</v>
      </c>
      <c r="D11" s="39">
        <v>1</v>
      </c>
      <c r="E11" s="31" t="s">
        <v>47</v>
      </c>
      <c r="F11" s="36">
        <v>35000</v>
      </c>
    </row>
    <row r="12" spans="1:6" ht="19.7" customHeight="1">
      <c r="A12" s="31">
        <v>2039</v>
      </c>
      <c r="B12" s="102" t="s">
        <v>64</v>
      </c>
      <c r="C12" s="43" t="s">
        <v>52</v>
      </c>
      <c r="D12" s="39">
        <v>30</v>
      </c>
      <c r="E12" s="31" t="s">
        <v>53</v>
      </c>
      <c r="F12" s="36">
        <v>50000</v>
      </c>
    </row>
    <row r="13" spans="1:6" ht="18" customHeight="1">
      <c r="A13" s="31">
        <v>2039</v>
      </c>
      <c r="B13" s="37" t="s">
        <v>207</v>
      </c>
      <c r="C13" s="63" t="s">
        <v>25</v>
      </c>
      <c r="D13" s="39">
        <v>100</v>
      </c>
      <c r="E13" s="31" t="s">
        <v>8</v>
      </c>
      <c r="F13" s="36">
        <v>100000</v>
      </c>
    </row>
    <row r="14" spans="1:6" ht="15" customHeight="1">
      <c r="A14" s="31">
        <v>1053</v>
      </c>
      <c r="B14" s="37" t="s">
        <v>275</v>
      </c>
      <c r="C14" s="63" t="s">
        <v>276</v>
      </c>
      <c r="D14" s="39">
        <v>100</v>
      </c>
      <c r="E14" s="31" t="s">
        <v>8</v>
      </c>
      <c r="F14" s="36">
        <v>200000</v>
      </c>
    </row>
    <row r="15" spans="1:6" ht="18" customHeight="1">
      <c r="A15" s="31">
        <v>2236</v>
      </c>
      <c r="B15" s="37" t="s">
        <v>277</v>
      </c>
      <c r="C15" s="63" t="s">
        <v>278</v>
      </c>
      <c r="D15" s="39">
        <v>100</v>
      </c>
      <c r="E15" s="31" t="s">
        <v>8</v>
      </c>
      <c r="F15" s="36">
        <v>400000</v>
      </c>
    </row>
    <row r="16" spans="1:6" ht="15" customHeight="1">
      <c r="A16"/>
      <c r="B16"/>
      <c r="C16"/>
      <c r="D16"/>
      <c r="E16"/>
      <c r="F16" s="93">
        <f>SUM(F10:F15)</f>
        <v>795000</v>
      </c>
    </row>
    <row r="17" spans="1:6" ht="15" customHeight="1">
      <c r="A17" s="10" t="s">
        <v>279</v>
      </c>
      <c r="B17" s="10"/>
      <c r="C17" s="17"/>
      <c r="D17" s="17"/>
      <c r="E17" s="17"/>
      <c r="F17" s="17"/>
    </row>
    <row r="18" spans="1:6" ht="15" customHeight="1">
      <c r="A18" s="9" t="s">
        <v>280</v>
      </c>
      <c r="B18" s="9"/>
      <c r="C18" s="9"/>
      <c r="D18" s="9"/>
      <c r="E18" s="9"/>
      <c r="F18" s="9"/>
    </row>
    <row r="19" spans="1:6" ht="15" customHeight="1">
      <c r="A19" s="2" t="s">
        <v>5</v>
      </c>
      <c r="B19" s="2"/>
      <c r="C19" s="55" t="s">
        <v>6</v>
      </c>
      <c r="D19" s="56"/>
      <c r="E19" s="2"/>
      <c r="F19" s="2"/>
    </row>
    <row r="20" spans="1:6" ht="15" customHeight="1">
      <c r="A20" s="8" t="s">
        <v>204</v>
      </c>
      <c r="B20" s="8"/>
      <c r="C20" s="58" t="s">
        <v>8</v>
      </c>
      <c r="D20" s="1"/>
      <c r="E20" s="1"/>
      <c r="F20" s="1"/>
    </row>
    <row r="21" spans="1:6" ht="13.9" customHeight="1">
      <c r="A21" s="29" t="s">
        <v>10</v>
      </c>
      <c r="B21" s="29" t="s">
        <v>11</v>
      </c>
      <c r="C21" s="29" t="s">
        <v>12</v>
      </c>
      <c r="D21" s="29" t="s">
        <v>13</v>
      </c>
      <c r="E21" s="29" t="s">
        <v>14</v>
      </c>
      <c r="F21" s="28" t="s">
        <v>9</v>
      </c>
    </row>
    <row r="22" spans="1:6" ht="20.25" customHeight="1">
      <c r="A22" s="31">
        <v>1023</v>
      </c>
      <c r="B22" s="43" t="s">
        <v>281</v>
      </c>
      <c r="C22" s="37" t="s">
        <v>282</v>
      </c>
      <c r="D22" s="39">
        <v>15</v>
      </c>
      <c r="E22" s="31" t="s">
        <v>8</v>
      </c>
      <c r="F22" s="36">
        <v>200000</v>
      </c>
    </row>
    <row r="23" spans="1:6" ht="34.700000000000003" customHeight="1">
      <c r="A23" s="31">
        <v>1024</v>
      </c>
      <c r="B23" s="42" t="s">
        <v>283</v>
      </c>
      <c r="C23" s="38" t="s">
        <v>284</v>
      </c>
      <c r="D23" s="117">
        <v>25000</v>
      </c>
      <c r="E23" s="118" t="s">
        <v>20</v>
      </c>
      <c r="F23" s="36">
        <v>500000</v>
      </c>
    </row>
    <row r="24" spans="1:6" ht="21.4" customHeight="1">
      <c r="A24" s="31">
        <v>1022</v>
      </c>
      <c r="B24" s="42" t="s">
        <v>285</v>
      </c>
      <c r="C24" s="38" t="s">
        <v>286</v>
      </c>
      <c r="D24" s="117">
        <v>450</v>
      </c>
      <c r="E24" s="118" t="s">
        <v>287</v>
      </c>
      <c r="F24" s="36">
        <v>100000</v>
      </c>
    </row>
    <row r="25" spans="1:6" ht="40.5" customHeight="1">
      <c r="A25" s="31">
        <v>2043</v>
      </c>
      <c r="B25" s="42" t="s">
        <v>288</v>
      </c>
      <c r="C25" s="92" t="s">
        <v>25</v>
      </c>
      <c r="D25" s="117">
        <v>100</v>
      </c>
      <c r="E25" s="118" t="s">
        <v>8</v>
      </c>
      <c r="F25" s="36">
        <v>100000</v>
      </c>
    </row>
    <row r="26" spans="1:6" ht="27.2" customHeight="1">
      <c r="A26" s="31">
        <v>1025</v>
      </c>
      <c r="B26" s="42" t="s">
        <v>289</v>
      </c>
      <c r="C26" s="92" t="s">
        <v>290</v>
      </c>
      <c r="D26" s="117">
        <v>5</v>
      </c>
      <c r="E26" s="118" t="s">
        <v>291</v>
      </c>
      <c r="F26" s="36">
        <v>400000</v>
      </c>
    </row>
    <row r="27" spans="1:6" ht="27.75" customHeight="1">
      <c r="A27" s="31">
        <v>1015</v>
      </c>
      <c r="B27" s="42" t="s">
        <v>292</v>
      </c>
      <c r="C27" s="38" t="s">
        <v>293</v>
      </c>
      <c r="D27" s="117" t="s">
        <v>8</v>
      </c>
      <c r="E27" s="118" t="s">
        <v>294</v>
      </c>
      <c r="F27" s="36">
        <v>50000</v>
      </c>
    </row>
    <row r="28" spans="1:6" ht="27.2" customHeight="1">
      <c r="A28" s="31">
        <v>1024</v>
      </c>
      <c r="B28" s="42" t="s">
        <v>295</v>
      </c>
      <c r="C28" s="92" t="s">
        <v>296</v>
      </c>
      <c r="D28" s="117">
        <v>300</v>
      </c>
      <c r="E28" s="118" t="s">
        <v>297</v>
      </c>
      <c r="F28" s="36">
        <v>100000</v>
      </c>
    </row>
    <row r="29" spans="1:6" ht="20.85" customHeight="1">
      <c r="A29" s="31">
        <v>1024</v>
      </c>
      <c r="B29" s="42" t="s">
        <v>298</v>
      </c>
      <c r="C29" s="92" t="s">
        <v>299</v>
      </c>
      <c r="D29" s="117">
        <v>2</v>
      </c>
      <c r="E29" s="118" t="s">
        <v>300</v>
      </c>
      <c r="F29" s="36">
        <v>100000</v>
      </c>
    </row>
    <row r="30" spans="1:6" ht="13.9" customHeight="1">
      <c r="A30" s="31">
        <v>1114</v>
      </c>
      <c r="B30" s="42" t="s">
        <v>301</v>
      </c>
      <c r="C30" s="92" t="s">
        <v>302</v>
      </c>
      <c r="D30" s="117">
        <v>1</v>
      </c>
      <c r="E30" s="118" t="s">
        <v>303</v>
      </c>
      <c r="F30" s="36">
        <v>50000</v>
      </c>
    </row>
    <row r="31" spans="1:6" ht="14.85" customHeight="1">
      <c r="A31" s="31">
        <v>1017</v>
      </c>
      <c r="B31" s="42" t="s">
        <v>304</v>
      </c>
      <c r="C31" s="92" t="s">
        <v>305</v>
      </c>
      <c r="D31" s="117">
        <v>3</v>
      </c>
      <c r="E31" s="118" t="s">
        <v>306</v>
      </c>
      <c r="F31" s="36">
        <v>200000</v>
      </c>
    </row>
    <row r="32" spans="1:6" ht="15" customHeight="1">
      <c r="A32"/>
      <c r="B32"/>
      <c r="C32"/>
      <c r="D32"/>
      <c r="E32"/>
      <c r="F32" s="93">
        <f>SUM(F22:F31)</f>
        <v>1800000</v>
      </c>
    </row>
    <row r="33" spans="1:6" ht="15" customHeight="1">
      <c r="A33" s="10" t="s">
        <v>307</v>
      </c>
      <c r="B33" s="10"/>
      <c r="C33" s="17"/>
      <c r="D33" s="17"/>
      <c r="E33" s="17"/>
      <c r="F33" s="17"/>
    </row>
    <row r="34" spans="1:6" ht="15" customHeight="1">
      <c r="A34" s="9" t="s">
        <v>308</v>
      </c>
      <c r="B34" s="9"/>
      <c r="C34" s="9"/>
      <c r="D34" s="9"/>
      <c r="E34" s="9"/>
      <c r="F34" s="9"/>
    </row>
    <row r="35" spans="1:6" ht="15" customHeight="1">
      <c r="A35" s="2" t="s">
        <v>5</v>
      </c>
      <c r="B35" s="2"/>
      <c r="C35" s="55" t="s">
        <v>6</v>
      </c>
      <c r="D35" s="56"/>
      <c r="E35" s="2"/>
      <c r="F35" s="2"/>
    </row>
    <row r="36" spans="1:6" ht="15" customHeight="1">
      <c r="A36" s="8" t="s">
        <v>204</v>
      </c>
      <c r="B36" s="8"/>
      <c r="C36" s="58" t="s">
        <v>8</v>
      </c>
      <c r="D36" s="1"/>
      <c r="E36" s="1"/>
      <c r="F36" s="1"/>
    </row>
    <row r="37" spans="1:6" ht="13.9" customHeight="1">
      <c r="A37" s="29" t="s">
        <v>10</v>
      </c>
      <c r="B37" s="29" t="s">
        <v>11</v>
      </c>
      <c r="C37" s="29" t="s">
        <v>12</v>
      </c>
      <c r="D37" s="29" t="s">
        <v>13</v>
      </c>
      <c r="E37" s="29" t="s">
        <v>14</v>
      </c>
      <c r="F37" s="28" t="s">
        <v>9</v>
      </c>
    </row>
    <row r="38" spans="1:6" ht="15.4" customHeight="1">
      <c r="A38" s="31">
        <v>2146</v>
      </c>
      <c r="B38" s="43" t="s">
        <v>309</v>
      </c>
      <c r="C38" s="63" t="s">
        <v>310</v>
      </c>
      <c r="D38" s="39">
        <v>200</v>
      </c>
      <c r="E38" s="31" t="s">
        <v>311</v>
      </c>
      <c r="F38" s="36">
        <v>50000</v>
      </c>
    </row>
    <row r="39" spans="1:6" ht="18" customHeight="1">
      <c r="A39" s="31">
        <v>1078</v>
      </c>
      <c r="B39" s="43" t="s">
        <v>312</v>
      </c>
      <c r="C39" s="63" t="s">
        <v>313</v>
      </c>
      <c r="D39" s="39">
        <v>30</v>
      </c>
      <c r="E39" s="31" t="s">
        <v>314</v>
      </c>
      <c r="F39" s="36">
        <v>50000</v>
      </c>
    </row>
    <row r="40" spans="1:6" ht="15" customHeight="1">
      <c r="A40"/>
      <c r="F40" s="94">
        <f>SUM(F38:F39)</f>
        <v>100000</v>
      </c>
    </row>
    <row r="41" spans="1:6" ht="15" customHeight="1">
      <c r="A41" s="101" t="s">
        <v>85</v>
      </c>
      <c r="F41" s="53">
        <f>F40+F32+F16</f>
        <v>2695000</v>
      </c>
    </row>
  </sheetData>
  <mergeCells count="20">
    <mergeCell ref="A36:B36"/>
    <mergeCell ref="D36:F36"/>
    <mergeCell ref="A20:B20"/>
    <mergeCell ref="D20:F20"/>
    <mergeCell ref="A33:B33"/>
    <mergeCell ref="A34:F34"/>
    <mergeCell ref="A35:B35"/>
    <mergeCell ref="E35:F35"/>
    <mergeCell ref="A7:B7"/>
    <mergeCell ref="D7:F7"/>
    <mergeCell ref="A17:B17"/>
    <mergeCell ref="A18:F18"/>
    <mergeCell ref="A19:B19"/>
    <mergeCell ref="E19:F19"/>
    <mergeCell ref="A1:A2"/>
    <mergeCell ref="B3:E3"/>
    <mergeCell ref="A4:B4"/>
    <mergeCell ref="A5:F5"/>
    <mergeCell ref="A6:B6"/>
    <mergeCell ref="E6:F6"/>
  </mergeCells>
  <pageMargins left="0.72569444444444398" right="0.31527777777777799" top="0.26944444444444399" bottom="0.39374999999999999"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sheetPr>
    <tabColor rgb="FFFFFFFF"/>
  </sheetPr>
  <dimension ref="A1:F33"/>
  <sheetViews>
    <sheetView topLeftCell="A24" zoomScale="143" zoomScaleNormal="143" workbookViewId="0">
      <selection activeCell="B35" sqref="B35"/>
    </sheetView>
  </sheetViews>
  <sheetFormatPr defaultRowHeight="15"/>
  <cols>
    <col min="1" max="1" width="9.28515625"/>
    <col min="2" max="2" width="52.42578125"/>
    <col min="3" max="3" width="25.7109375"/>
    <col min="4" max="4" width="12.85546875"/>
    <col min="5" max="5" width="11.28515625"/>
    <col min="6" max="6" width="14.5703125"/>
    <col min="7" max="1025" width="8.7109375"/>
  </cols>
  <sheetData>
    <row r="1" spans="1:6" ht="15" customHeight="1">
      <c r="A1" s="11"/>
      <c r="B1" s="12" t="s">
        <v>0</v>
      </c>
      <c r="C1" s="12"/>
      <c r="D1" s="12"/>
      <c r="E1" s="12"/>
      <c r="F1" s="12"/>
    </row>
    <row r="2" spans="1:6" ht="13.9" customHeight="1">
      <c r="A2" s="11"/>
      <c r="B2" s="12"/>
      <c r="C2" s="54" t="s">
        <v>1</v>
      </c>
      <c r="E2" s="13"/>
      <c r="F2" s="13"/>
    </row>
    <row r="3" spans="1:6" ht="14.85" customHeight="1">
      <c r="A3" s="14"/>
      <c r="B3" s="15" t="s">
        <v>315</v>
      </c>
      <c r="C3" s="15"/>
      <c r="D3" s="15"/>
      <c r="E3" s="15"/>
      <c r="F3" s="14"/>
    </row>
    <row r="4" spans="1:6" ht="15" customHeight="1">
      <c r="A4" s="10" t="s">
        <v>60</v>
      </c>
      <c r="B4" s="10"/>
      <c r="C4" s="17"/>
      <c r="D4" s="17"/>
      <c r="E4" s="17"/>
      <c r="F4" s="17"/>
    </row>
    <row r="5" spans="1:6" ht="15" customHeight="1">
      <c r="A5" s="9" t="s">
        <v>61</v>
      </c>
      <c r="B5" s="9"/>
      <c r="C5" s="9"/>
      <c r="D5" s="9"/>
      <c r="E5" s="9"/>
      <c r="F5" s="26"/>
    </row>
    <row r="6" spans="1:6" ht="15" customHeight="1">
      <c r="A6" s="29" t="s">
        <v>5</v>
      </c>
      <c r="B6" s="29"/>
      <c r="C6" s="55" t="s">
        <v>6</v>
      </c>
      <c r="D6" s="56"/>
      <c r="E6" s="29"/>
      <c r="F6" s="29"/>
    </row>
    <row r="7" spans="1:6" ht="14.1" customHeight="1">
      <c r="A7" s="8" t="s">
        <v>204</v>
      </c>
      <c r="B7" s="8"/>
      <c r="C7" s="58" t="s">
        <v>8</v>
      </c>
      <c r="D7" s="58"/>
      <c r="E7" s="58"/>
      <c r="F7" s="46"/>
    </row>
    <row r="8" spans="1:6" ht="13.9" customHeight="1">
      <c r="A8" s="29" t="s">
        <v>10</v>
      </c>
      <c r="B8" s="29" t="s">
        <v>11</v>
      </c>
      <c r="C8" s="29" t="s">
        <v>12</v>
      </c>
      <c r="D8" s="29" t="s">
        <v>13</v>
      </c>
      <c r="E8" s="29" t="s">
        <v>14</v>
      </c>
      <c r="F8" s="28" t="s">
        <v>9</v>
      </c>
    </row>
    <row r="9" spans="1:6" ht="29.25" customHeight="1">
      <c r="A9" s="31">
        <v>1047</v>
      </c>
      <c r="B9" s="37" t="s">
        <v>15</v>
      </c>
      <c r="C9" s="37" t="s">
        <v>50</v>
      </c>
      <c r="D9" s="39">
        <v>1</v>
      </c>
      <c r="E9" s="66" t="s">
        <v>43</v>
      </c>
      <c r="F9" s="67">
        <v>3000</v>
      </c>
    </row>
    <row r="10" spans="1:6" ht="27" customHeight="1">
      <c r="A10" s="31">
        <v>2084</v>
      </c>
      <c r="B10" s="37" t="s">
        <v>62</v>
      </c>
      <c r="C10" s="43" t="s">
        <v>316</v>
      </c>
      <c r="D10" s="39">
        <v>100</v>
      </c>
      <c r="E10" s="66" t="s">
        <v>8</v>
      </c>
      <c r="F10" s="67">
        <v>2000</v>
      </c>
    </row>
    <row r="11" spans="1:6" ht="19.5" customHeight="1">
      <c r="A11" s="31">
        <v>2084</v>
      </c>
      <c r="B11" s="37" t="s">
        <v>64</v>
      </c>
      <c r="C11" s="43" t="s">
        <v>52</v>
      </c>
      <c r="D11" s="39">
        <v>10</v>
      </c>
      <c r="E11" s="66" t="s">
        <v>53</v>
      </c>
      <c r="F11" s="67">
        <v>20000</v>
      </c>
    </row>
    <row r="12" spans="1:6" ht="18.75" customHeight="1">
      <c r="A12" s="31">
        <v>2084</v>
      </c>
      <c r="B12" s="37" t="s">
        <v>317</v>
      </c>
      <c r="C12" s="37" t="s">
        <v>25</v>
      </c>
      <c r="D12" s="39">
        <v>100</v>
      </c>
      <c r="E12" s="66" t="s">
        <v>8</v>
      </c>
      <c r="F12" s="67">
        <v>10000</v>
      </c>
    </row>
    <row r="13" spans="1:6" ht="15" customHeight="1">
      <c r="F13" s="94">
        <f>SUM(F9:F12)</f>
        <v>35000</v>
      </c>
    </row>
    <row r="14" spans="1:6" ht="15" customHeight="1">
      <c r="A14" s="7" t="s">
        <v>318</v>
      </c>
      <c r="B14" s="7"/>
      <c r="C14" s="71"/>
      <c r="D14" s="71"/>
      <c r="E14" s="71"/>
      <c r="F14" s="71"/>
    </row>
    <row r="15" spans="1:6" ht="15" customHeight="1">
      <c r="A15" s="6" t="s">
        <v>319</v>
      </c>
      <c r="B15" s="6"/>
      <c r="C15" s="6"/>
      <c r="D15" s="6"/>
      <c r="E15" s="6"/>
      <c r="F15" s="72"/>
    </row>
    <row r="16" spans="1:6" ht="15" customHeight="1">
      <c r="A16" s="73" t="s">
        <v>5</v>
      </c>
      <c r="B16" s="73"/>
      <c r="C16" s="74" t="s">
        <v>6</v>
      </c>
      <c r="D16" s="75"/>
      <c r="E16" s="73"/>
      <c r="F16" s="73"/>
    </row>
    <row r="17" spans="1:6" ht="13.9" customHeight="1">
      <c r="A17" s="76"/>
      <c r="B17" s="76"/>
      <c r="C17" s="77" t="s">
        <v>8</v>
      </c>
      <c r="D17" s="77"/>
      <c r="E17" s="77"/>
      <c r="F17" s="46"/>
    </row>
    <row r="18" spans="1:6" ht="13.9" customHeight="1">
      <c r="A18" s="73" t="s">
        <v>10</v>
      </c>
      <c r="B18" s="29" t="s">
        <v>11</v>
      </c>
      <c r="C18" s="73" t="s">
        <v>12</v>
      </c>
      <c r="D18" s="73" t="s">
        <v>13</v>
      </c>
      <c r="E18" s="73" t="s">
        <v>14</v>
      </c>
      <c r="F18" s="28" t="s">
        <v>9</v>
      </c>
    </row>
    <row r="19" spans="1:6" ht="18" customHeight="1">
      <c r="A19" s="31">
        <v>1082</v>
      </c>
      <c r="B19" s="32" t="s">
        <v>320</v>
      </c>
      <c r="C19" s="62" t="s">
        <v>321</v>
      </c>
      <c r="D19" s="34">
        <v>5</v>
      </c>
      <c r="E19" s="35" t="s">
        <v>322</v>
      </c>
      <c r="F19" s="79">
        <v>500000</v>
      </c>
    </row>
    <row r="20" spans="1:6" ht="20.85" customHeight="1">
      <c r="A20" s="31">
        <v>1102</v>
      </c>
      <c r="B20" s="32" t="s">
        <v>323</v>
      </c>
      <c r="C20" s="62" t="s">
        <v>321</v>
      </c>
      <c r="D20" s="34">
        <v>5</v>
      </c>
      <c r="E20" s="35" t="s">
        <v>322</v>
      </c>
      <c r="F20" s="79">
        <v>200000</v>
      </c>
    </row>
    <row r="21" spans="1:6" ht="15" customHeight="1">
      <c r="A21" s="68"/>
      <c r="B21" s="68"/>
      <c r="C21" s="68"/>
      <c r="D21" s="68"/>
      <c r="E21" s="68"/>
      <c r="F21" s="119">
        <f>SUM(F19:F20)</f>
        <v>700000</v>
      </c>
    </row>
    <row r="22" spans="1:6" ht="15" customHeight="1">
      <c r="A22" s="7" t="s">
        <v>324</v>
      </c>
      <c r="B22" s="7"/>
      <c r="C22" s="71"/>
      <c r="D22" s="71"/>
      <c r="E22" s="71"/>
      <c r="F22" s="71"/>
    </row>
    <row r="23" spans="1:6" ht="20.25" customHeight="1">
      <c r="A23" s="6" t="s">
        <v>325</v>
      </c>
      <c r="B23" s="6"/>
      <c r="C23" s="6"/>
      <c r="D23" s="6"/>
      <c r="E23" s="6"/>
      <c r="F23" s="72"/>
    </row>
    <row r="24" spans="1:6" ht="15" customHeight="1">
      <c r="A24" s="73" t="s">
        <v>5</v>
      </c>
      <c r="B24" s="73"/>
      <c r="C24" s="74" t="s">
        <v>6</v>
      </c>
      <c r="D24" s="75"/>
      <c r="E24" s="73"/>
      <c r="F24" s="73"/>
    </row>
    <row r="25" spans="1:6" ht="13.9" customHeight="1">
      <c r="A25" s="76"/>
      <c r="B25" s="76"/>
      <c r="C25" s="77" t="s">
        <v>8</v>
      </c>
      <c r="D25" s="77"/>
      <c r="E25" s="77"/>
      <c r="F25" s="28" t="s">
        <v>9</v>
      </c>
    </row>
    <row r="26" spans="1:6" ht="13.9" customHeight="1">
      <c r="A26" s="73" t="s">
        <v>10</v>
      </c>
      <c r="B26" s="29" t="s">
        <v>11</v>
      </c>
      <c r="C26" s="73" t="s">
        <v>12</v>
      </c>
      <c r="D26" s="73" t="s">
        <v>13</v>
      </c>
      <c r="E26" s="73" t="s">
        <v>14</v>
      </c>
      <c r="F26" s="73"/>
    </row>
    <row r="27" spans="1:6" ht="24.2" customHeight="1">
      <c r="A27" s="31">
        <v>1070</v>
      </c>
      <c r="B27" s="41" t="s">
        <v>326</v>
      </c>
      <c r="C27" s="41" t="s">
        <v>327</v>
      </c>
      <c r="D27" s="34">
        <v>1</v>
      </c>
      <c r="E27" s="35" t="s">
        <v>328</v>
      </c>
      <c r="F27" s="120">
        <v>100000</v>
      </c>
    </row>
    <row r="28" spans="1:6" ht="17.649999999999999" customHeight="1">
      <c r="A28" s="31">
        <v>2016</v>
      </c>
      <c r="B28" s="41" t="s">
        <v>329</v>
      </c>
      <c r="C28" s="41" t="s">
        <v>330</v>
      </c>
      <c r="D28" s="34">
        <v>10</v>
      </c>
      <c r="E28" s="35" t="s">
        <v>331</v>
      </c>
      <c r="F28" s="120">
        <v>50000</v>
      </c>
    </row>
    <row r="29" spans="1:6" ht="25.5" customHeight="1">
      <c r="A29" s="31">
        <v>2199</v>
      </c>
      <c r="B29" s="41" t="s">
        <v>332</v>
      </c>
      <c r="C29" s="41" t="s">
        <v>333</v>
      </c>
      <c r="D29" s="34">
        <v>100</v>
      </c>
      <c r="E29" s="35" t="s">
        <v>334</v>
      </c>
      <c r="F29" s="67">
        <v>70000</v>
      </c>
    </row>
    <row r="30" spans="1:6" ht="17.649999999999999" customHeight="1">
      <c r="A30" s="31">
        <v>2062</v>
      </c>
      <c r="B30" s="41" t="s">
        <v>335</v>
      </c>
      <c r="C30" s="62" t="s">
        <v>336</v>
      </c>
      <c r="D30" s="34">
        <v>100</v>
      </c>
      <c r="E30" s="35" t="s">
        <v>8</v>
      </c>
      <c r="F30" s="120">
        <v>15000</v>
      </c>
    </row>
    <row r="31" spans="1:6" ht="25.5" customHeight="1">
      <c r="A31" s="31">
        <v>2084</v>
      </c>
      <c r="B31" s="41" t="s">
        <v>337</v>
      </c>
      <c r="C31" s="62" t="s">
        <v>99</v>
      </c>
      <c r="D31" s="34">
        <v>100</v>
      </c>
      <c r="E31" s="35" t="s">
        <v>8</v>
      </c>
      <c r="F31" s="120">
        <v>20000</v>
      </c>
    </row>
    <row r="32" spans="1:6" ht="13.9" customHeight="1">
      <c r="A32" s="68"/>
      <c r="B32" s="68"/>
      <c r="C32" s="68"/>
      <c r="D32" s="68"/>
      <c r="E32" s="68"/>
      <c r="F32" s="70">
        <f>SUM(F27:F31)</f>
        <v>255000</v>
      </c>
    </row>
    <row r="33" spans="1:6" ht="13.9" customHeight="1">
      <c r="A33" s="101" t="s">
        <v>85</v>
      </c>
      <c r="B33" s="83"/>
      <c r="C33" s="83"/>
      <c r="D33" s="83"/>
      <c r="E33" s="83"/>
      <c r="F33" s="53">
        <f>F32+F21+F13</f>
        <v>990000</v>
      </c>
    </row>
  </sheetData>
  <mergeCells count="7">
    <mergeCell ref="A22:B22"/>
    <mergeCell ref="A23:E23"/>
    <mergeCell ref="A4:B4"/>
    <mergeCell ref="A5:E5"/>
    <mergeCell ref="A7:B7"/>
    <mergeCell ref="A14:B14"/>
    <mergeCell ref="A15:E15"/>
  </mergeCells>
  <pageMargins left="0.90486111111111101" right="0.51180555555555496" top="0.67708333333333304" bottom="0.66527777777777797"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Câmara</vt:lpstr>
      <vt:lpstr>Gabinete</vt:lpstr>
      <vt:lpstr>Adm</vt:lpstr>
      <vt:lpstr>SMEC</vt:lpstr>
      <vt:lpstr>Dpto Assist.Social</vt:lpstr>
      <vt:lpstr>Agricultura</vt:lpstr>
      <vt:lpstr>Sec. Saúde</vt:lpstr>
      <vt:lpstr>Obras</vt:lpstr>
      <vt:lpstr>Sec. Desenvolvimento</vt:lpstr>
      <vt:lpstr>TOTAIS GERAIS PPA</vt:lpstr>
      <vt:lpstr>ESTIMATIVA_TOTAL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 Vaio</dc:creator>
  <cp:lastModifiedBy>Milton</cp:lastModifiedBy>
  <cp:revision>0</cp:revision>
  <cp:lastPrinted>2016-08-08T10:36:48Z</cp:lastPrinted>
  <dcterms:created xsi:type="dcterms:W3CDTF">2013-05-15T23:01:10Z</dcterms:created>
  <dcterms:modified xsi:type="dcterms:W3CDTF">2016-08-31T12:37:51Z</dcterms:modified>
  <dc:language>pt</dc:language>
</cp:coreProperties>
</file>